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730" tabRatio="603" firstSheet="1" activeTab="1"/>
  </bookViews>
  <sheets>
    <sheet name="Общая" sheetId="1" state="hidden" r:id="rId1"/>
    <sheet name="на утверждение" sheetId="3" r:id="rId2"/>
    <sheet name="пропуск" sheetId="4" state="hidden" r:id="rId3"/>
    <sheet name="журнал.ртн" sheetId="5" state="hidden" r:id="rId4"/>
  </sheets>
  <definedNames>
    <definedName name="_xlnm._FilterDatabase" localSheetId="0" hidden="1">Общая!$N$1:$N$102</definedName>
    <definedName name="_xlnm.Print_Area" localSheetId="3">журнал.ртн!$B$1:$H$117</definedName>
    <definedName name="_xlnm.Print_Area" localSheetId="0">Общая!$A$1:$W$27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C3" i="4" l="1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C79" i="4"/>
  <c r="D79" i="4"/>
  <c r="E79" i="4"/>
  <c r="C80" i="4"/>
  <c r="D80" i="4"/>
  <c r="E80" i="4"/>
  <c r="C81" i="4"/>
  <c r="D81" i="4"/>
  <c r="E81" i="4"/>
  <c r="C82" i="4"/>
  <c r="D82" i="4"/>
  <c r="E82" i="4"/>
  <c r="C83" i="4"/>
  <c r="D83" i="4"/>
  <c r="E83" i="4"/>
  <c r="C84" i="4"/>
  <c r="D84" i="4"/>
  <c r="E84" i="4"/>
  <c r="C85" i="4"/>
  <c r="D85" i="4"/>
  <c r="E85" i="4"/>
  <c r="C86" i="4"/>
  <c r="D86" i="4"/>
  <c r="E86" i="4"/>
  <c r="C87" i="4"/>
  <c r="D87" i="4"/>
  <c r="E87" i="4"/>
  <c r="C88" i="4"/>
  <c r="D88" i="4"/>
  <c r="E88" i="4"/>
  <c r="C89" i="4"/>
  <c r="D89" i="4"/>
  <c r="E89" i="4"/>
  <c r="C90" i="4"/>
  <c r="D90" i="4"/>
  <c r="E90" i="4"/>
  <c r="C91" i="4"/>
  <c r="D91" i="4"/>
  <c r="E91" i="4"/>
  <c r="C92" i="4"/>
  <c r="D92" i="4"/>
  <c r="E92" i="4"/>
  <c r="C93" i="4"/>
  <c r="D93" i="4"/>
  <c r="E93" i="4"/>
  <c r="C94" i="4"/>
  <c r="D94" i="4"/>
  <c r="E94" i="4"/>
  <c r="C95" i="4"/>
  <c r="D95" i="4"/>
  <c r="E95" i="4"/>
  <c r="C96" i="4"/>
  <c r="D96" i="4"/>
  <c r="E96" i="4"/>
  <c r="C97" i="4"/>
  <c r="D97" i="4"/>
  <c r="E97" i="4"/>
  <c r="C98" i="4"/>
  <c r="D98" i="4"/>
  <c r="E98" i="4"/>
  <c r="C99" i="4"/>
  <c r="D99" i="4"/>
  <c r="E99" i="4"/>
  <c r="C100" i="4"/>
  <c r="D100" i="4"/>
  <c r="E100" i="4"/>
  <c r="C101" i="4"/>
  <c r="D101" i="4"/>
  <c r="E101" i="4"/>
  <c r="C102" i="4"/>
  <c r="D102" i="4"/>
  <c r="E102" i="4"/>
  <c r="C103" i="4"/>
  <c r="D103" i="4"/>
  <c r="E103" i="4"/>
  <c r="C104" i="4"/>
  <c r="D104" i="4"/>
  <c r="E104" i="4"/>
  <c r="G110" i="3" l="1"/>
  <c r="F110" i="3"/>
  <c r="E110" i="3"/>
  <c r="D110" i="3"/>
  <c r="C110" i="3"/>
  <c r="B110" i="3"/>
  <c r="G109" i="3"/>
  <c r="F109" i="3"/>
  <c r="E109" i="3"/>
  <c r="D109" i="3"/>
  <c r="C109" i="3"/>
  <c r="B109" i="3"/>
  <c r="E104" i="1"/>
  <c r="E103" i="1"/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D5" i="5"/>
  <c r="C5" i="5"/>
  <c r="G108" i="3"/>
  <c r="F108" i="3"/>
  <c r="E108" i="3"/>
  <c r="D108" i="3"/>
  <c r="C108" i="3"/>
  <c r="B108" i="3"/>
  <c r="G107" i="3"/>
  <c r="F107" i="3"/>
  <c r="E107" i="3"/>
  <c r="D107" i="3"/>
  <c r="C107" i="3"/>
  <c r="B107" i="3"/>
  <c r="G106" i="3"/>
  <c r="F106" i="3"/>
  <c r="E106" i="3"/>
  <c r="D106" i="3"/>
  <c r="C106" i="3"/>
  <c r="B106" i="3"/>
  <c r="G105" i="3"/>
  <c r="F105" i="3"/>
  <c r="E105" i="3"/>
  <c r="D105" i="3"/>
  <c r="C105" i="3"/>
  <c r="B105" i="3"/>
  <c r="G104" i="3"/>
  <c r="F104" i="3"/>
  <c r="E104" i="3"/>
  <c r="D104" i="3"/>
  <c r="C104" i="3"/>
  <c r="B104" i="3"/>
  <c r="G103" i="3"/>
  <c r="F103" i="3"/>
  <c r="E103" i="3"/>
  <c r="D103" i="3"/>
  <c r="C103" i="3"/>
  <c r="B103" i="3"/>
  <c r="G102" i="3"/>
  <c r="F102" i="3"/>
  <c r="E102" i="3"/>
  <c r="D102" i="3"/>
  <c r="C102" i="3"/>
  <c r="B102" i="3"/>
  <c r="G101" i="3"/>
  <c r="F101" i="3"/>
  <c r="E101" i="3"/>
  <c r="D101" i="3"/>
  <c r="C101" i="3"/>
  <c r="B101" i="3"/>
  <c r="G100" i="3"/>
  <c r="F100" i="3"/>
  <c r="E100" i="3"/>
  <c r="D100" i="3"/>
  <c r="C100" i="3"/>
  <c r="B100" i="3"/>
  <c r="G99" i="3"/>
  <c r="F99" i="3"/>
  <c r="E99" i="3"/>
  <c r="D99" i="3"/>
  <c r="C99" i="3"/>
  <c r="B99" i="3"/>
  <c r="G98" i="3"/>
  <c r="F98" i="3"/>
  <c r="E98" i="3"/>
  <c r="D98" i="3"/>
  <c r="C98" i="3"/>
  <c r="B98" i="3"/>
  <c r="G97" i="3"/>
  <c r="F97" i="3"/>
  <c r="E97" i="3"/>
  <c r="D97" i="3"/>
  <c r="C97" i="3"/>
  <c r="B97" i="3"/>
  <c r="G96" i="3"/>
  <c r="F96" i="3"/>
  <c r="E96" i="3"/>
  <c r="D96" i="3"/>
  <c r="C96" i="3"/>
  <c r="B96" i="3"/>
  <c r="G95" i="3"/>
  <c r="F95" i="3"/>
  <c r="E95" i="3"/>
  <c r="D95" i="3"/>
  <c r="C95" i="3"/>
  <c r="B95" i="3"/>
  <c r="G94" i="3"/>
  <c r="F94" i="3"/>
  <c r="E94" i="3"/>
  <c r="D94" i="3"/>
  <c r="C94" i="3"/>
  <c r="B94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F90" i="3"/>
  <c r="E90" i="3"/>
  <c r="D90" i="3"/>
  <c r="C90" i="3"/>
  <c r="B90" i="3"/>
  <c r="G89" i="3"/>
  <c r="F89" i="3"/>
  <c r="E89" i="3"/>
  <c r="D89" i="3"/>
  <c r="C89" i="3"/>
  <c r="B89" i="3"/>
  <c r="G88" i="3"/>
  <c r="F88" i="3"/>
  <c r="E88" i="3"/>
  <c r="D88" i="3"/>
  <c r="C88" i="3"/>
  <c r="B88" i="3"/>
  <c r="G87" i="3"/>
  <c r="F87" i="3"/>
  <c r="E87" i="3"/>
  <c r="D87" i="3"/>
  <c r="C87" i="3"/>
  <c r="B87" i="3"/>
  <c r="G86" i="3"/>
  <c r="F86" i="3"/>
  <c r="E86" i="3"/>
  <c r="D86" i="3"/>
  <c r="C86" i="3"/>
  <c r="B86" i="3"/>
  <c r="G85" i="3"/>
  <c r="F85" i="3"/>
  <c r="E85" i="3"/>
  <c r="D85" i="3"/>
  <c r="C85" i="3"/>
  <c r="B85" i="3"/>
  <c r="G84" i="3"/>
  <c r="F84" i="3"/>
  <c r="E84" i="3"/>
  <c r="D84" i="3"/>
  <c r="C84" i="3"/>
  <c r="B84" i="3"/>
  <c r="G83" i="3"/>
  <c r="F83" i="3"/>
  <c r="E83" i="3"/>
  <c r="D83" i="3"/>
  <c r="C83" i="3"/>
  <c r="B83" i="3"/>
  <c r="G82" i="3"/>
  <c r="F82" i="3"/>
  <c r="E82" i="3"/>
  <c r="D82" i="3"/>
  <c r="C82" i="3"/>
  <c r="B82" i="3"/>
  <c r="G81" i="3"/>
  <c r="F81" i="3"/>
  <c r="E81" i="3"/>
  <c r="D81" i="3"/>
  <c r="C81" i="3"/>
  <c r="B81" i="3"/>
  <c r="G80" i="3"/>
  <c r="F80" i="3"/>
  <c r="E80" i="3"/>
  <c r="D80" i="3"/>
  <c r="C80" i="3"/>
  <c r="B80" i="3"/>
  <c r="G79" i="3"/>
  <c r="F79" i="3"/>
  <c r="E79" i="3"/>
  <c r="D79" i="3"/>
  <c r="C79" i="3"/>
  <c r="B79" i="3"/>
  <c r="G78" i="3"/>
  <c r="F78" i="3"/>
  <c r="E78" i="3"/>
  <c r="D78" i="3"/>
  <c r="C78" i="3"/>
  <c r="B78" i="3"/>
  <c r="G77" i="3"/>
  <c r="F77" i="3"/>
  <c r="E77" i="3"/>
  <c r="D77" i="3"/>
  <c r="C77" i="3"/>
  <c r="B77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G73" i="3"/>
  <c r="F73" i="3"/>
  <c r="E73" i="3"/>
  <c r="D73" i="3"/>
  <c r="C73" i="3"/>
  <c r="B73" i="3"/>
  <c r="G72" i="3"/>
  <c r="F72" i="3"/>
  <c r="E72" i="3"/>
  <c r="D72" i="3"/>
  <c r="C72" i="3"/>
  <c r="B72" i="3"/>
  <c r="G71" i="3"/>
  <c r="F71" i="3"/>
  <c r="E71" i="3"/>
  <c r="D71" i="3"/>
  <c r="C71" i="3"/>
  <c r="B71" i="3"/>
  <c r="G70" i="3"/>
  <c r="F70" i="3"/>
  <c r="E70" i="3"/>
  <c r="D70" i="3"/>
  <c r="C70" i="3"/>
  <c r="B70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G65" i="3"/>
  <c r="F65" i="3"/>
  <c r="E65" i="3"/>
  <c r="D65" i="3"/>
  <c r="C65" i="3"/>
  <c r="G64" i="3"/>
  <c r="F64" i="3"/>
  <c r="E64" i="3"/>
  <c r="D64" i="3"/>
  <c r="C64" i="3"/>
  <c r="G63" i="3"/>
  <c r="F63" i="3"/>
  <c r="E63" i="3"/>
  <c r="D63" i="3"/>
  <c r="C63" i="3"/>
  <c r="G62" i="3"/>
  <c r="F62" i="3"/>
  <c r="E62" i="3"/>
  <c r="D62" i="3"/>
  <c r="C62" i="3"/>
  <c r="G61" i="3"/>
  <c r="F61" i="3"/>
  <c r="E61" i="3"/>
  <c r="D61" i="3"/>
  <c r="C61" i="3"/>
  <c r="G60" i="3"/>
  <c r="F60" i="3"/>
  <c r="E60" i="3"/>
  <c r="D60" i="3"/>
  <c r="C60" i="3"/>
  <c r="G59" i="3"/>
  <c r="F59" i="3"/>
  <c r="E59" i="3"/>
  <c r="D59" i="3"/>
  <c r="C59" i="3"/>
  <c r="G58" i="3"/>
  <c r="F58" i="3"/>
  <c r="E58" i="3"/>
  <c r="D58" i="3"/>
  <c r="C58" i="3"/>
  <c r="G57" i="3"/>
  <c r="F57" i="3"/>
  <c r="E57" i="3"/>
  <c r="D57" i="3"/>
  <c r="C57" i="3"/>
  <c r="G56" i="3"/>
  <c r="F56" i="3"/>
  <c r="E56" i="3"/>
  <c r="D56" i="3"/>
  <c r="C56" i="3"/>
  <c r="G55" i="3"/>
  <c r="F55" i="3"/>
  <c r="E55" i="3"/>
  <c r="D55" i="3"/>
  <c r="C55" i="3"/>
  <c r="G54" i="3"/>
  <c r="F54" i="3"/>
  <c r="E54" i="3"/>
  <c r="D54" i="3"/>
  <c r="C54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50" i="3"/>
  <c r="F50" i="3"/>
  <c r="E50" i="3"/>
  <c r="D50" i="3"/>
  <c r="C50" i="3"/>
  <c r="G49" i="3"/>
  <c r="F49" i="3"/>
  <c r="E49" i="3"/>
  <c r="D49" i="3"/>
  <c r="C49" i="3"/>
  <c r="G48" i="3"/>
  <c r="F48" i="3"/>
  <c r="E48" i="3"/>
  <c r="D48" i="3"/>
  <c r="C48" i="3"/>
  <c r="G47" i="3"/>
  <c r="F47" i="3"/>
  <c r="E47" i="3"/>
  <c r="D47" i="3"/>
  <c r="C47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C43" i="3"/>
  <c r="G42" i="3"/>
  <c r="F42" i="3"/>
  <c r="E42" i="3"/>
  <c r="D42" i="3"/>
  <c r="C42" i="3"/>
  <c r="G41" i="3"/>
  <c r="F41" i="3"/>
  <c r="E41" i="3"/>
  <c r="D41" i="3"/>
  <c r="C41" i="3"/>
  <c r="G40" i="3"/>
  <c r="F40" i="3"/>
  <c r="E40" i="3"/>
  <c r="D40" i="3"/>
  <c r="C40" i="3"/>
  <c r="G39" i="3"/>
  <c r="F39" i="3"/>
  <c r="E39" i="3"/>
  <c r="D39" i="3"/>
  <c r="C39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G35" i="3"/>
  <c r="F35" i="3"/>
  <c r="E35" i="3"/>
  <c r="D35" i="3"/>
  <c r="C35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1" i="3"/>
  <c r="F31" i="3"/>
  <c r="E31" i="3"/>
  <c r="D31" i="3"/>
  <c r="C31" i="3"/>
  <c r="G30" i="3"/>
  <c r="F30" i="3"/>
  <c r="E30" i="3"/>
  <c r="D30" i="3"/>
  <c r="C30" i="3"/>
  <c r="G29" i="3"/>
  <c r="F29" i="3"/>
  <c r="E29" i="3"/>
  <c r="D29" i="3"/>
  <c r="C29" i="3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C10" i="3"/>
  <c r="D10" i="3"/>
  <c r="E10" i="3"/>
  <c r="F10" i="3"/>
  <c r="G10" i="3"/>
  <c r="C9" i="3" l="1"/>
  <c r="D9" i="3"/>
  <c r="E9" i="3"/>
  <c r="F9" i="3"/>
  <c r="G9" i="3"/>
  <c r="B10" i="3" l="1"/>
  <c r="B9" i="3"/>
  <c r="B11" i="3" l="1"/>
  <c r="B12" i="3" l="1"/>
  <c r="B13" i="3" l="1"/>
  <c r="B14" i="3" l="1"/>
  <c r="B15" i="3" l="1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  <c r="B62" i="3" l="1"/>
  <c r="B63" i="3" l="1"/>
  <c r="B64" i="3" l="1"/>
  <c r="B65" i="3" l="1"/>
  <c r="B66" i="3" l="1"/>
</calcChain>
</file>

<file path=xl/sharedStrings.xml><?xml version="1.0" encoding="utf-8"?>
<sst xmlns="http://schemas.openxmlformats.org/spreadsheetml/2006/main" count="1304" uniqueCount="474">
  <si>
    <t>ИНН</t>
  </si>
  <si>
    <t>Фамилия</t>
  </si>
  <si>
    <t>Имя</t>
  </si>
  <si>
    <t>Отчество</t>
  </si>
  <si>
    <t>вх. № 
заявления</t>
  </si>
  <si>
    <t>дата 
заявления</t>
  </si>
  <si>
    <t>Наименование 
организации</t>
  </si>
  <si>
    <t>№ 
п/п</t>
  </si>
  <si>
    <t>дата 
рождения</t>
  </si>
  <si>
    <t>Занимаемая должность</t>
  </si>
  <si>
    <t>стаж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</si>
  <si>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</si>
  <si>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</si>
  <si>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</si>
  <si>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Основание для направления 
в комиссию ЦУ Ростехнадзора</t>
  </si>
  <si>
    <t>дата 
проверки 
знаний</t>
  </si>
  <si>
    <t>время 
проверки 
знаний</t>
  </si>
  <si>
    <t>Фамилия, имя, отчество, занимаемая должность и стаж работы в этой должности</t>
  </si>
  <si>
    <t>Категория персонала</t>
  </si>
  <si>
    <t>Покзания температуры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</si>
  <si>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</si>
  <si>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</si>
  <si>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</si>
  <si>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</si>
  <si>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</si>
  <si>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Сведения 
о предыдущей 
проверке</t>
  </si>
  <si>
    <t>Телефон 
исполнителя</t>
  </si>
  <si>
    <t>Фамилия, имя, отчество посетителя</t>
  </si>
  <si>
    <t>Наименование организации</t>
  </si>
  <si>
    <t>Время прибытия, час</t>
  </si>
  <si>
    <t>Температура тела, *С</t>
  </si>
  <si>
    <t>административно-технический персонал</t>
  </si>
  <si>
    <t>ПТЭЭП</t>
  </si>
  <si>
    <t>внеочередная</t>
  </si>
  <si>
    <t>Промышленый потребитель (да/нет)</t>
  </si>
  <si>
    <t>нет</t>
  </si>
  <si>
    <t>срок 
рассмотрения</t>
  </si>
  <si>
    <t>да</t>
  </si>
  <si>
    <t>V до и выше 1000 В</t>
  </si>
  <si>
    <t>Алексей</t>
  </si>
  <si>
    <t>очередная</t>
  </si>
  <si>
    <t>Викторович</t>
  </si>
  <si>
    <t>Заместитель руководителя</t>
  </si>
  <si>
    <t>Сергей</t>
  </si>
  <si>
    <t>Александрович</t>
  </si>
  <si>
    <t>главный энергетик</t>
  </si>
  <si>
    <t>Александр</t>
  </si>
  <si>
    <t>первичная</t>
  </si>
  <si>
    <t>ПТЭТЭ</t>
  </si>
  <si>
    <t>Владимирович</t>
  </si>
  <si>
    <t>-</t>
  </si>
  <si>
    <t xml:space="preserve">IV до  1000 В </t>
  </si>
  <si>
    <t>Николаевич</t>
  </si>
  <si>
    <t>Владимир</t>
  </si>
  <si>
    <t>главный инженер</t>
  </si>
  <si>
    <t>Олег</t>
  </si>
  <si>
    <t>Андрей</t>
  </si>
  <si>
    <t>Алексеевич</t>
  </si>
  <si>
    <t>II до 1000 В</t>
  </si>
  <si>
    <t>инспектирующий персонал</t>
  </si>
  <si>
    <t>Дмитрий</t>
  </si>
  <si>
    <t>Юрьевич</t>
  </si>
  <si>
    <t>Михайлович</t>
  </si>
  <si>
    <t>инженер-электрик</t>
  </si>
  <si>
    <t>Вячеславович</t>
  </si>
  <si>
    <t>Валерий</t>
  </si>
  <si>
    <t>Юрий</t>
  </si>
  <si>
    <t>Сергеевич</t>
  </si>
  <si>
    <t>Евгений</t>
  </si>
  <si>
    <t>Иванович</t>
  </si>
  <si>
    <t>Валерьевич</t>
  </si>
  <si>
    <t>Константинович</t>
  </si>
  <si>
    <t>Михаил</t>
  </si>
  <si>
    <t>инженер-энергетик</t>
  </si>
  <si>
    <t>О,Т</t>
  </si>
  <si>
    <t>Виктор</t>
  </si>
  <si>
    <t>оперативно-ремонтный персонал</t>
  </si>
  <si>
    <t>Борисович</t>
  </si>
  <si>
    <t>Евгеньевич</t>
  </si>
  <si>
    <t>Константин</t>
  </si>
  <si>
    <t>управленческий персонал</t>
  </si>
  <si>
    <t>ПТЭЭСиС</t>
  </si>
  <si>
    <t>Васильевич</t>
  </si>
  <si>
    <t>специалист по ОТ</t>
  </si>
  <si>
    <t>Дмитриевич</t>
  </si>
  <si>
    <t>Роман</t>
  </si>
  <si>
    <t>IV до  1000 В</t>
  </si>
  <si>
    <t>Член ПДК</t>
  </si>
  <si>
    <t>Комаров</t>
  </si>
  <si>
    <t>IV до и выше 1000 В</t>
  </si>
  <si>
    <t>главный механик</t>
  </si>
  <si>
    <t>Иванов</t>
  </si>
  <si>
    <t>Павлов</t>
  </si>
  <si>
    <t>Николай</t>
  </si>
  <si>
    <t>заместитель главного энергетика</t>
  </si>
  <si>
    <t>электромеханик</t>
  </si>
  <si>
    <t>Григорьевич</t>
  </si>
  <si>
    <t>начальник участка</t>
  </si>
  <si>
    <t>Заместитель начальник отдела                                                                               П.В. Морозов</t>
  </si>
  <si>
    <t>Фамилия, имя, отчество (при наличии), занимаемая должность и стаж работы в этой должности</t>
  </si>
  <si>
    <t>Дата и причина проверки</t>
  </si>
  <si>
    <t>Подпись проверяемого работника</t>
  </si>
  <si>
    <t>Дата следующей проверки</t>
  </si>
  <si>
    <t>Журнал учета проверки зананий правил работы в энергоустановках</t>
  </si>
  <si>
    <t>Дата предыдущей проверки, оценка знаний 
(и группа по электробезопасности для ЭУ)</t>
  </si>
  <si>
    <t>Общая оценка знаний, (группа по электробезопасности для ЭУ) и заключение комиссии по проверке знаний</t>
  </si>
  <si>
    <t>Председатель комиссии по проверке знаний</t>
  </si>
  <si>
    <t>Члены комиссии по проверке знаний</t>
  </si>
  <si>
    <t>Главный государственный инспектор</t>
  </si>
  <si>
    <t>Государственный инспектор</t>
  </si>
  <si>
    <t>Прошли проверку знаний _____ человек</t>
  </si>
  <si>
    <t>210/51715</t>
  </si>
  <si>
    <t>АО "Крокус"</t>
  </si>
  <si>
    <t>Жабин</t>
  </si>
  <si>
    <t>210/51644</t>
  </si>
  <si>
    <t>ОЧУ ПМГ</t>
  </si>
  <si>
    <t>Конончук</t>
  </si>
  <si>
    <t>Вадим</t>
  </si>
  <si>
    <t>Федорович</t>
  </si>
  <si>
    <t>инженер-проектировщик слаботочных систем</t>
  </si>
  <si>
    <t>06.11.2019, удовл.,  III гр до 1000 В</t>
  </si>
  <si>
    <t>III до 1000 В</t>
  </si>
  <si>
    <t>Нянина</t>
  </si>
  <si>
    <t>Людмила</t>
  </si>
  <si>
    <t>Анатольевна</t>
  </si>
  <si>
    <t>учитель физики</t>
  </si>
  <si>
    <t>электротехнологический</t>
  </si>
  <si>
    <t>26.03.2020, удовл.,  II гр до 1000 В</t>
  </si>
  <si>
    <t>210/51768</t>
  </si>
  <si>
    <t>ООО "Инженерные Коммуникации Стоун"</t>
  </si>
  <si>
    <t>Холомкин</t>
  </si>
  <si>
    <t>административно-технический персонал с правом проведения испытания оборудования повышенным напряжением</t>
  </si>
  <si>
    <t>16.10.2020, удовл., V до и выше 1000 В</t>
  </si>
  <si>
    <t>начальник электротехнической лаборатории</t>
  </si>
  <si>
    <t>Зейналов</t>
  </si>
  <si>
    <t>Надирович</t>
  </si>
  <si>
    <t>прораб</t>
  </si>
  <si>
    <t>Бобков</t>
  </si>
  <si>
    <t>Игоревич</t>
  </si>
  <si>
    <t>мастер по испытаниям и измерениям</t>
  </si>
  <si>
    <t>Белобоков</t>
  </si>
  <si>
    <t>210/52267</t>
  </si>
  <si>
    <t>ЗАО "Завод" Распредэлектрощит"</t>
  </si>
  <si>
    <t>Чистов</t>
  </si>
  <si>
    <t>оперативно-ремонтный персонал с правом проведения испытания оборудования повышенным напряжением</t>
  </si>
  <si>
    <t>20.10.2020, удовл., IV до и выше 1000 В</t>
  </si>
  <si>
    <t>Ефимов</t>
  </si>
  <si>
    <t>Мошаров</t>
  </si>
  <si>
    <t>начальник отдела технического контроля</t>
  </si>
  <si>
    <t>20.10.2020, удовл., V до и выше 1000 В</t>
  </si>
  <si>
    <t>Чистова</t>
  </si>
  <si>
    <t>Светлана</t>
  </si>
  <si>
    <t>Григорьевна</t>
  </si>
  <si>
    <t>инженер по ОТ и ТБ</t>
  </si>
  <si>
    <t>14.08.2017, удовл, IV до 1000 В</t>
  </si>
  <si>
    <t>210/52259</t>
  </si>
  <si>
    <t>ООО "МСК-1"</t>
  </si>
  <si>
    <t>Курлович</t>
  </si>
  <si>
    <t>09.12.2020, удовл., IV до и выше 1000 В</t>
  </si>
  <si>
    <t>24.12.2020, удовл., V до и выше 1000 В</t>
  </si>
  <si>
    <t>Прокофьев</t>
  </si>
  <si>
    <t>09.12.2020, удовл., V до и выше 1000 В</t>
  </si>
  <si>
    <t>Шостак</t>
  </si>
  <si>
    <t>Степченко</t>
  </si>
  <si>
    <t>210/52460</t>
  </si>
  <si>
    <t>АО "ПУРАТОС"</t>
  </si>
  <si>
    <t>Анохин</t>
  </si>
  <si>
    <t>Инженер КИПиА</t>
  </si>
  <si>
    <t xml:space="preserve">28.01.2021 удовл., IV до  1000 В </t>
  </si>
  <si>
    <t xml:space="preserve">Широков </t>
  </si>
  <si>
    <t>Главный инженер-электромеханик</t>
  </si>
  <si>
    <t xml:space="preserve">04.12.2020 удовл., V до и выше  1000 В </t>
  </si>
  <si>
    <t>V до и выше  1000 В</t>
  </si>
  <si>
    <t>Веснин</t>
  </si>
  <si>
    <t xml:space="preserve">V до и выше  1000 В </t>
  </si>
  <si>
    <t>Горчаков</t>
  </si>
  <si>
    <t>Руководитель инженернотехнической службы</t>
  </si>
  <si>
    <t xml:space="preserve">04.12.2020 удовл., IV до и выше  1000 В </t>
  </si>
  <si>
    <t>IV до и выше  1000 В</t>
  </si>
  <si>
    <t>Астрицкий</t>
  </si>
  <si>
    <t>Леонид</t>
  </si>
  <si>
    <t>Алиевич</t>
  </si>
  <si>
    <t>Руководитель службы эксплуатации зданий и сооружений</t>
  </si>
  <si>
    <t xml:space="preserve">04.12.2020 удовл.,  IV до и выше  1000 В </t>
  </si>
  <si>
    <t>АО "ЭЛМОС"</t>
  </si>
  <si>
    <t xml:space="preserve">02.12.2020 удовл., V до и выше  1000 В </t>
  </si>
  <si>
    <t xml:space="preserve">Емельянов </t>
  </si>
  <si>
    <t>Начальник котельной и очистных сооружений</t>
  </si>
  <si>
    <t xml:space="preserve">02.12.2020 удовл.,  IV до 1000 В </t>
  </si>
  <si>
    <t>210/52571</t>
  </si>
  <si>
    <t>ООО "Техно Инжиниринг"</t>
  </si>
  <si>
    <t>Вебер</t>
  </si>
  <si>
    <t>ведущий специалист по ОТ</t>
  </si>
  <si>
    <t xml:space="preserve">03.03.2020 удовл., V до и выше  1000 В </t>
  </si>
  <si>
    <t>Михалёв</t>
  </si>
  <si>
    <t xml:space="preserve">06.08.2020 удовл., V до и выше  1000 В </t>
  </si>
  <si>
    <t>Михненков</t>
  </si>
  <si>
    <t xml:space="preserve">01.02.2021 удовл., V до и выше  1000 В </t>
  </si>
  <si>
    <t>Рябухин</t>
  </si>
  <si>
    <t>Владиленович</t>
  </si>
  <si>
    <t>Москвин</t>
  </si>
  <si>
    <t>руководитель проектов</t>
  </si>
  <si>
    <t>210/52573</t>
  </si>
  <si>
    <t>ФГКУ Комбинат "Искровец" Росрезерва</t>
  </si>
  <si>
    <t>Волков</t>
  </si>
  <si>
    <t>Максим</t>
  </si>
  <si>
    <t>12.02.2021, удовл.,  III гр до 1000 В</t>
  </si>
  <si>
    <t>Борейко</t>
  </si>
  <si>
    <t xml:space="preserve">22.10.2020 удовл.,  IV до и выше  1000 В </t>
  </si>
  <si>
    <t>Терентьев</t>
  </si>
  <si>
    <t>Вениаминович</t>
  </si>
  <si>
    <t>Главный инженер</t>
  </si>
  <si>
    <t xml:space="preserve">27.09.2021 удовл.,  IV до и 1000 В </t>
  </si>
  <si>
    <t>210/52575</t>
  </si>
  <si>
    <t>ООО "Авталл"</t>
  </si>
  <si>
    <t>Мочалов</t>
  </si>
  <si>
    <t>210/52582</t>
  </si>
  <si>
    <t>МБУ ДО "СЮТ"</t>
  </si>
  <si>
    <t>Митрошкин</t>
  </si>
  <si>
    <t>Анатолий</t>
  </si>
  <si>
    <t xml:space="preserve">заместитель директора по АХД </t>
  </si>
  <si>
    <t>20.11.2018, удовл.,  III гр до 1000 В</t>
  </si>
  <si>
    <t>210/52587</t>
  </si>
  <si>
    <t>НАО "Дарсил"</t>
  </si>
  <si>
    <t>Фадеев</t>
  </si>
  <si>
    <t xml:space="preserve">03.12.2020 удовл., V до и выше  1000 В </t>
  </si>
  <si>
    <t>Братчиков</t>
  </si>
  <si>
    <t xml:space="preserve">Алексей </t>
  </si>
  <si>
    <t xml:space="preserve">Наладчик производственного оборудования в пищевой промышленности </t>
  </si>
  <si>
    <t>03.12.2020, удовл.,  III гр до 1000 В</t>
  </si>
  <si>
    <t>Голубев</t>
  </si>
  <si>
    <t xml:space="preserve">Андрей </t>
  </si>
  <si>
    <t xml:space="preserve">03.12.2020 удовл.,  IV до и выше  1000 В </t>
  </si>
  <si>
    <t>Новосельцев</t>
  </si>
  <si>
    <t>Водитель электропогрузчика</t>
  </si>
  <si>
    <t>03.12.2020, удовл.,  II гр до 1000 В</t>
  </si>
  <si>
    <t>IV до 1000 В</t>
  </si>
  <si>
    <t>Валентинович</t>
  </si>
  <si>
    <t>ООО "РЭС"</t>
  </si>
  <si>
    <t>Майоров</t>
  </si>
  <si>
    <t>Владислав</t>
  </si>
  <si>
    <t>мастер электромонтажного участка</t>
  </si>
  <si>
    <t>ПТЭЭСИС</t>
  </si>
  <si>
    <t>Петрович</t>
  </si>
  <si>
    <t>ООО "11 МЗ"</t>
  </si>
  <si>
    <t>210/52591</t>
  </si>
  <si>
    <t>Буренин</t>
  </si>
  <si>
    <t xml:space="preserve">02.10.2020 удовл.,  IV до и выше  1000 В </t>
  </si>
  <si>
    <t>210/52593</t>
  </si>
  <si>
    <t xml:space="preserve">23.06.2021 удовл., V до и выше  1000 В </t>
  </si>
  <si>
    <t>210/52603</t>
  </si>
  <si>
    <t>ООО "Евроинвест" </t>
  </si>
  <si>
    <t>Зеленов</t>
  </si>
  <si>
    <t xml:space="preserve">Инженер электрик </t>
  </si>
  <si>
    <t xml:space="preserve">4 г. 6 м. </t>
  </si>
  <si>
    <t xml:space="preserve">26.11.2021 неуд., V до и выше  1000 В </t>
  </si>
  <si>
    <t>210/52605</t>
  </si>
  <si>
    <t>МУК "Егорьевский Центр Обеспечения Деятельности Организации Бюджетной Сферы"</t>
  </si>
  <si>
    <t>Петрухин</t>
  </si>
  <si>
    <t>Станислав</t>
  </si>
  <si>
    <t>Инженер технического отдела</t>
  </si>
  <si>
    <t>4 г.</t>
  </si>
  <si>
    <t>210/52607</t>
  </si>
  <si>
    <t>ЗАО "ЛЕС"</t>
  </si>
  <si>
    <t>210/52638</t>
  </si>
  <si>
    <t>ЗАО "Сивма"</t>
  </si>
  <si>
    <t>Шишкин</t>
  </si>
  <si>
    <t>Главный Инженер</t>
  </si>
  <si>
    <t>9 г.</t>
  </si>
  <si>
    <t xml:space="preserve">25.11.2020 удовл., V до и выше  1000 В </t>
  </si>
  <si>
    <t>Шаталов</t>
  </si>
  <si>
    <t>Конев</t>
  </si>
  <si>
    <t>11 г.</t>
  </si>
  <si>
    <t>8 г.</t>
  </si>
  <si>
    <t>210/52640</t>
  </si>
  <si>
    <t>ИП Козлов Василий Никитович</t>
  </si>
  <si>
    <t>210/52641</t>
  </si>
  <si>
    <t>ООО "Логистик-Запад"</t>
  </si>
  <si>
    <t>18 г.</t>
  </si>
  <si>
    <t xml:space="preserve">25.11.2020 удовл.,  IV до и выше  1000 В </t>
  </si>
  <si>
    <t>7 г.</t>
  </si>
  <si>
    <t>210/52642</t>
  </si>
  <si>
    <t>ООО "Бебибио"</t>
  </si>
  <si>
    <t>3 г.</t>
  </si>
  <si>
    <t>ООО "Торговый Дом Слащёва" </t>
  </si>
  <si>
    <t>210/52643</t>
  </si>
  <si>
    <t>ООО "Подъемник"</t>
  </si>
  <si>
    <t>Девиченский</t>
  </si>
  <si>
    <t>Юльевич</t>
  </si>
  <si>
    <t>5 г. 5 м.</t>
  </si>
  <si>
    <t xml:space="preserve">25.11.2020 удовл.,  IV до  1000 В </t>
  </si>
  <si>
    <t>Моисеев</t>
  </si>
  <si>
    <t>13 г.</t>
  </si>
  <si>
    <t>210/52644</t>
  </si>
  <si>
    <t>ООО "Подъемник-о"</t>
  </si>
  <si>
    <t>Хвостов</t>
  </si>
  <si>
    <t xml:space="preserve">Виталий </t>
  </si>
  <si>
    <t>6 г.</t>
  </si>
  <si>
    <t>210/52646</t>
  </si>
  <si>
    <t>210/52647</t>
  </si>
  <si>
    <t>ООО СП "Лифтек"</t>
  </si>
  <si>
    <t>Краснов</t>
  </si>
  <si>
    <t>Зам. Главного инженера</t>
  </si>
  <si>
    <t>12 г.</t>
  </si>
  <si>
    <t xml:space="preserve">26.11.2020 удовл.,  IV до  1000 В </t>
  </si>
  <si>
    <t>ООО "МЭК" </t>
  </si>
  <si>
    <t>210/52699</t>
  </si>
  <si>
    <t xml:space="preserve">Игорь </t>
  </si>
  <si>
    <t xml:space="preserve">25.08.2021 хор., V до и выше  1000 В </t>
  </si>
  <si>
    <t>210/52700</t>
  </si>
  <si>
    <t>Зубрицкий</t>
  </si>
  <si>
    <t xml:space="preserve">25.08.2021 отл., V до и выше  1000 В </t>
  </si>
  <si>
    <t>210/52701</t>
  </si>
  <si>
    <t>Нестеренко</t>
  </si>
  <si>
    <t>Андреевич</t>
  </si>
  <si>
    <t>210/52702</t>
  </si>
  <si>
    <t>Филатов</t>
  </si>
  <si>
    <t xml:space="preserve">начальник отдела эксплуатации и ремонта </t>
  </si>
  <si>
    <t xml:space="preserve">Начальник участка электротехнологического оборудования </t>
  </si>
  <si>
    <t>210/52703</t>
  </si>
  <si>
    <t>Иванова</t>
  </si>
  <si>
    <t>Алексеевна</t>
  </si>
  <si>
    <t>210/52714</t>
  </si>
  <si>
    <t>МОУ "Лицей № 22 им. Стрельцова П.В."</t>
  </si>
  <si>
    <t>МОУ "Лицей №22 им. Стрельцова П.В"</t>
  </si>
  <si>
    <t xml:space="preserve">Пожидаев </t>
  </si>
  <si>
    <t>заместитель директора по АХР</t>
  </si>
  <si>
    <t>управленческий персонал и специалист</t>
  </si>
  <si>
    <t>28.12.2021 удовл.</t>
  </si>
  <si>
    <t>О</t>
  </si>
  <si>
    <t>210/52715</t>
  </si>
  <si>
    <t>Романова</t>
  </si>
  <si>
    <t>Александровна</t>
  </si>
  <si>
    <t>13г.</t>
  </si>
  <si>
    <t>2г. 2м</t>
  </si>
  <si>
    <t>210/52716</t>
  </si>
  <si>
    <t>Данилова</t>
  </si>
  <si>
    <t>Ольга</t>
  </si>
  <si>
    <t xml:space="preserve">Алексеевна </t>
  </si>
  <si>
    <t xml:space="preserve">5г. 10м. </t>
  </si>
  <si>
    <t>АО "Архбум"</t>
  </si>
  <si>
    <t>Ященко</t>
  </si>
  <si>
    <t>3г</t>
  </si>
  <si>
    <t>210/52718</t>
  </si>
  <si>
    <t>Ремизов</t>
  </si>
  <si>
    <t>начальник ОПЭ</t>
  </si>
  <si>
    <t>11г.</t>
  </si>
  <si>
    <t xml:space="preserve">28.10.2021 отл., V до и выше  1000 В </t>
  </si>
  <si>
    <t xml:space="preserve">11.12.2020 удовл.,  IV до  1000 В </t>
  </si>
  <si>
    <t>210/52720</t>
  </si>
  <si>
    <t>ответственный за электрохозяйство</t>
  </si>
  <si>
    <t>210/52721</t>
  </si>
  <si>
    <t xml:space="preserve">Вадим </t>
  </si>
  <si>
    <t>29.10.2020, удовл.,  II гр до 1000 В</t>
  </si>
  <si>
    <t>210/52722</t>
  </si>
  <si>
    <t>Кушаев</t>
  </si>
  <si>
    <t>Рафикович</t>
  </si>
  <si>
    <t>учитель технологии</t>
  </si>
  <si>
    <t>30г.</t>
  </si>
  <si>
    <t xml:space="preserve">29.10.2020 удовл.,  IV до  1000 В </t>
  </si>
  <si>
    <t>210/52725</t>
  </si>
  <si>
    <t>ООО "Промстройэнерго"</t>
  </si>
  <si>
    <t>Самовдаренко</t>
  </si>
  <si>
    <t>начальник лаборатории</t>
  </si>
  <si>
    <t>6г.</t>
  </si>
  <si>
    <t xml:space="preserve">17.03.2020 отл., V до и выше  1000 В </t>
  </si>
  <si>
    <t>210/52726</t>
  </si>
  <si>
    <t>Леонтьев</t>
  </si>
  <si>
    <t>7г.</t>
  </si>
  <si>
    <t>МКУ ХЭС МУ</t>
  </si>
  <si>
    <t>210/52729</t>
  </si>
  <si>
    <t>Елецкий</t>
  </si>
  <si>
    <t>Директор</t>
  </si>
  <si>
    <t>20г.</t>
  </si>
  <si>
    <t xml:space="preserve">управленческий персонал </t>
  </si>
  <si>
    <t>Моисеева</t>
  </si>
  <si>
    <t>Геннадьевна</t>
  </si>
  <si>
    <t>Миронкина</t>
  </si>
  <si>
    <t>Ирина</t>
  </si>
  <si>
    <t>Владимировна</t>
  </si>
  <si>
    <t>Милюков</t>
  </si>
  <si>
    <t>Горбатова</t>
  </si>
  <si>
    <t>Инженер</t>
  </si>
  <si>
    <t>15г.</t>
  </si>
  <si>
    <t>Эксперт</t>
  </si>
  <si>
    <t>1г.</t>
  </si>
  <si>
    <t>8м.</t>
  </si>
  <si>
    <t>5м.</t>
  </si>
  <si>
    <t>специалист по охране труда</t>
  </si>
  <si>
    <t>28.12.2020 удвл.,</t>
  </si>
  <si>
    <t>Общество с Ограниченной Ответственностью "Трансформер"</t>
  </si>
  <si>
    <t>210/52731</t>
  </si>
  <si>
    <t>Метликин</t>
  </si>
  <si>
    <t xml:space="preserve">16.04.2020 удвл., V до и выше  1000 В </t>
  </si>
  <si>
    <t>Демин</t>
  </si>
  <si>
    <t xml:space="preserve">Владимир </t>
  </si>
  <si>
    <t>Начальник</t>
  </si>
  <si>
    <t xml:space="preserve">2г. </t>
  </si>
  <si>
    <t xml:space="preserve">03.12.2020 удвл., V до и выше  1000 В </t>
  </si>
  <si>
    <t>ООО "ПСК "Атлант-Парк"</t>
  </si>
  <si>
    <t>Костин</t>
  </si>
  <si>
    <t>Илья</t>
  </si>
  <si>
    <t xml:space="preserve">24.12.2020 удвл., V до и выше  1000 В </t>
  </si>
  <si>
    <t>210/52765</t>
  </si>
  <si>
    <t>ООО "Домодедовский Пивоваренный Завод"</t>
  </si>
  <si>
    <t>Папилин</t>
  </si>
  <si>
    <t>4г.</t>
  </si>
  <si>
    <t>210/52788</t>
  </si>
  <si>
    <t>Осадчий</t>
  </si>
  <si>
    <t xml:space="preserve">27.11.2020 удовл.,  IV до  1000 В </t>
  </si>
  <si>
    <t>ООО "МАЙ" </t>
  </si>
  <si>
    <t>Коновалов</t>
  </si>
  <si>
    <t>Зуев</t>
  </si>
  <si>
    <t>2м</t>
  </si>
  <si>
    <t>210/52789</t>
  </si>
  <si>
    <t>210/52791</t>
  </si>
  <si>
    <t>ООО "Цэм-в"</t>
  </si>
  <si>
    <t>Красников</t>
  </si>
  <si>
    <t>Электромонтажник по монтажу кабельных линий</t>
  </si>
  <si>
    <t xml:space="preserve">02.06.2021 удовл.,  IV до  1000 В </t>
  </si>
  <si>
    <t>АО "СМПП"</t>
  </si>
  <si>
    <t xml:space="preserve">Дуденко </t>
  </si>
  <si>
    <t>210/52793</t>
  </si>
  <si>
    <t xml:space="preserve">15.12.2020 удовл., V до и выше  1000 В </t>
  </si>
  <si>
    <t xml:space="preserve">27.11.2020 удовл., V до и выше  1000 В </t>
  </si>
  <si>
    <t>210/52796</t>
  </si>
  <si>
    <t>Гудилов</t>
  </si>
  <si>
    <t>210/52797</t>
  </si>
  <si>
    <t>Авилов</t>
  </si>
  <si>
    <t>старший мастер</t>
  </si>
  <si>
    <t>210/52798</t>
  </si>
  <si>
    <t>Агапов</t>
  </si>
  <si>
    <t xml:space="preserve">Заместитель начальника цеха </t>
  </si>
  <si>
    <t>210/52799</t>
  </si>
  <si>
    <t>Порошков</t>
  </si>
  <si>
    <t>Анатольевич</t>
  </si>
  <si>
    <t>210/52800</t>
  </si>
  <si>
    <t>Нигаметзянова</t>
  </si>
  <si>
    <t>Наталья</t>
  </si>
  <si>
    <t>Юрьевна</t>
  </si>
  <si>
    <t>210/52804</t>
  </si>
  <si>
    <t>АО "МТТС"</t>
  </si>
  <si>
    <t>Давыдов</t>
  </si>
  <si>
    <t>2г.</t>
  </si>
  <si>
    <t>Петухов</t>
  </si>
  <si>
    <t>Бигвава</t>
  </si>
  <si>
    <t>Альберт</t>
  </si>
  <si>
    <t>заместитель директора</t>
  </si>
  <si>
    <t>25.11.2020, удовл.,  II гр до 1000 В</t>
  </si>
  <si>
    <t>ООО "Торгово-Производственный Комплекс Беседы" </t>
  </si>
  <si>
    <t>Бородкин</t>
  </si>
  <si>
    <t>Антон</t>
  </si>
  <si>
    <t>10.09.2019, удовл.,  III гр до 1000 В</t>
  </si>
  <si>
    <t>210/52806</t>
  </si>
  <si>
    <t>Инесса</t>
  </si>
  <si>
    <t>электромонтёр</t>
  </si>
  <si>
    <t xml:space="preserve">начальник отдела оперативного, технологического и ситуационного отдела </t>
  </si>
  <si>
    <t>Заведующий хозяйством структурного подразделения дошкольных групп "Белочка"</t>
  </si>
  <si>
    <t>Старший воспитатель структурного подразделения дошкольных групп "Белочка"</t>
  </si>
  <si>
    <t>Главный энергетик - начальник отдела главного энергетика</t>
  </si>
  <si>
    <t xml:space="preserve">Начальник отдела по охране труда и техники безопасности </t>
  </si>
  <si>
    <t>Главный энергетик</t>
  </si>
  <si>
    <t>II до и выше1000 В</t>
  </si>
  <si>
    <t>17г.</t>
  </si>
  <si>
    <t>ООО "Мидэк Альянс"</t>
  </si>
  <si>
    <t>Михальчишин</t>
  </si>
  <si>
    <t>Инженер энергетик</t>
  </si>
  <si>
    <t>административно-технический персонал с правами ОРП</t>
  </si>
  <si>
    <t xml:space="preserve">30.10.2020 удовл.,  IV до и выше 1000 В </t>
  </si>
  <si>
    <t xml:space="preserve">30.10.2020 удовл.,  V до и выше 1000 В </t>
  </si>
  <si>
    <t>210/52559</t>
  </si>
  <si>
    <t>Пшенко</t>
  </si>
  <si>
    <t>Дата проведения проверки знаний: 12.01.2022</t>
  </si>
  <si>
    <t xml:space="preserve">В связи с ухудшением санитарно-эпидемиологической обстановки, связанной с распространением новой коронавирусной инфекции (COVID-19), доступ в административное здание Ростехнадзора осуществляется по предъявлению одного из следующих документов: - двухмерного штрихового кода (QR-кода), подтверждающего прохождение вакцинации или перенесенное заболевание COVID-19; - медицинского документа, подлежащего учету в выдавшей его медицинской организации, о наличии медицинских противопоказаний, заверенного лечащим врачом и руководителем медицинской организации, и выданного в бумажной форме или в виде двухмерного штрихового кода (QR-кода) отрицательного результата ПЦР-исследования на выявление новой коронавирусной инфекции, выполненного за сутки до входа в административное здание Ростехнадзора.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</si>
</sst>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4"/>
  <sheetViews>
    <sheetView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RowHeight="15.75" x14ac:dyDescent="0.25"/>
  <cols>
    <col min="1" max="1" width="1.7109375" style="19" customWidth="1"/>
    <col min="2" max="2" width="5.7109375" style="19" customWidth="1"/>
    <col min="3" max="5" width="12.7109375" style="19" customWidth="1"/>
    <col min="6" max="6" width="33.140625" style="20" customWidth="1"/>
    <col min="7" max="7" width="17.7109375" style="19" customWidth="1"/>
    <col min="8" max="8" width="18.7109375" style="19" customWidth="1"/>
    <col min="9" max="9" width="13.140625" style="19" customWidth="1"/>
    <col min="10" max="10" width="17.7109375" style="19" customWidth="1"/>
    <col min="11" max="11" width="12.7109375" style="19" customWidth="1"/>
    <col min="12" max="12" width="33.28515625" style="20" customWidth="1"/>
    <col min="13" max="13" width="8.7109375" style="19" customWidth="1"/>
    <col min="14" max="14" width="15.42578125" style="19" customWidth="1"/>
    <col min="15" max="15" width="27.7109375" style="19" customWidth="1"/>
    <col min="16" max="16" width="23.5703125" style="19" customWidth="1"/>
    <col min="17" max="17" width="17.7109375" style="19" customWidth="1"/>
    <col min="18" max="18" width="22.7109375" style="19" customWidth="1"/>
    <col min="19" max="19" width="19.42578125" style="19" customWidth="1"/>
    <col min="20" max="20" width="23.28515625" style="20" customWidth="1"/>
    <col min="21" max="21" width="12.7109375" style="19" customWidth="1"/>
    <col min="22" max="22" width="10.5703125" style="19" customWidth="1"/>
    <col min="23" max="23" width="30.7109375" style="20" customWidth="1"/>
    <col min="24" max="16384" width="9.140625" style="19"/>
  </cols>
  <sheetData>
    <row r="1" spans="2:25" x14ac:dyDescent="0.25">
      <c r="B1" s="17"/>
      <c r="C1" s="18"/>
      <c r="Y1" s="21"/>
    </row>
    <row r="2" spans="2:25" ht="63" x14ac:dyDescent="0.25">
      <c r="B2" s="12" t="s">
        <v>7</v>
      </c>
      <c r="C2" s="12" t="s">
        <v>4</v>
      </c>
      <c r="D2" s="12" t="s">
        <v>5</v>
      </c>
      <c r="E2" s="12" t="s">
        <v>36</v>
      </c>
      <c r="F2" s="12" t="s">
        <v>6</v>
      </c>
      <c r="G2" s="11" t="s">
        <v>0</v>
      </c>
      <c r="H2" s="35" t="s">
        <v>1</v>
      </c>
      <c r="I2" s="11" t="s">
        <v>2</v>
      </c>
      <c r="J2" s="11" t="s">
        <v>3</v>
      </c>
      <c r="K2" s="12" t="s">
        <v>8</v>
      </c>
      <c r="L2" s="12" t="s">
        <v>9</v>
      </c>
      <c r="M2" s="11" t="s">
        <v>10</v>
      </c>
      <c r="N2" s="12" t="s">
        <v>11</v>
      </c>
      <c r="O2" s="12" t="s">
        <v>18</v>
      </c>
      <c r="P2" s="12" t="s">
        <v>25</v>
      </c>
      <c r="Q2" s="37" t="s">
        <v>34</v>
      </c>
      <c r="R2" s="37" t="s">
        <v>13</v>
      </c>
      <c r="S2" s="37" t="s">
        <v>12</v>
      </c>
      <c r="T2" s="12" t="s">
        <v>14</v>
      </c>
      <c r="U2" s="12" t="s">
        <v>15</v>
      </c>
      <c r="V2" s="12" t="s">
        <v>16</v>
      </c>
      <c r="W2" s="12" t="s">
        <v>26</v>
      </c>
      <c r="Y2" s="21"/>
    </row>
    <row r="3" spans="2:25" x14ac:dyDescent="0.25">
      <c r="B3" s="35">
        <f>1</f>
        <v>1</v>
      </c>
      <c r="C3" s="37" t="s">
        <v>111</v>
      </c>
      <c r="D3" s="36">
        <v>44525</v>
      </c>
      <c r="E3" s="36">
        <f t="shared" ref="E3:E66" si="0">D3+30</f>
        <v>44555</v>
      </c>
      <c r="F3" s="26" t="s">
        <v>112</v>
      </c>
      <c r="G3" s="42">
        <v>7728115183</v>
      </c>
      <c r="H3" s="35" t="s">
        <v>113</v>
      </c>
      <c r="I3" s="27" t="s">
        <v>39</v>
      </c>
      <c r="J3" s="27" t="s">
        <v>41</v>
      </c>
      <c r="K3" s="36">
        <v>29432</v>
      </c>
      <c r="L3" s="26" t="s">
        <v>45</v>
      </c>
      <c r="M3" s="27"/>
      <c r="N3" s="37" t="s">
        <v>47</v>
      </c>
      <c r="O3" s="37" t="s">
        <v>80</v>
      </c>
      <c r="P3" s="41" t="s">
        <v>50</v>
      </c>
      <c r="Q3" s="41"/>
      <c r="R3" s="41" t="s">
        <v>74</v>
      </c>
      <c r="S3" s="35" t="s">
        <v>48</v>
      </c>
      <c r="T3" s="37"/>
      <c r="U3" s="36">
        <v>44552</v>
      </c>
      <c r="V3" s="13">
        <v>0.375</v>
      </c>
      <c r="W3" s="30"/>
      <c r="Y3" s="21"/>
    </row>
    <row r="4" spans="2:25" ht="31.5" x14ac:dyDescent="0.25">
      <c r="B4" s="35">
        <f t="shared" ref="B4:B60" si="1">B3+1</f>
        <v>2</v>
      </c>
      <c r="C4" s="37" t="s">
        <v>114</v>
      </c>
      <c r="D4" s="36">
        <v>44525</v>
      </c>
      <c r="E4" s="36">
        <f t="shared" si="0"/>
        <v>44555</v>
      </c>
      <c r="F4" s="26" t="s">
        <v>115</v>
      </c>
      <c r="G4" s="42">
        <v>7703349609</v>
      </c>
      <c r="H4" s="35" t="s">
        <v>116</v>
      </c>
      <c r="I4" s="35" t="s">
        <v>117</v>
      </c>
      <c r="J4" s="35" t="s">
        <v>118</v>
      </c>
      <c r="K4" s="36">
        <v>22841</v>
      </c>
      <c r="L4" s="37" t="s">
        <v>119</v>
      </c>
      <c r="M4" s="37"/>
      <c r="N4" s="37" t="s">
        <v>40</v>
      </c>
      <c r="O4" s="37" t="s">
        <v>76</v>
      </c>
      <c r="P4" s="41" t="s">
        <v>120</v>
      </c>
      <c r="Q4" s="41" t="s">
        <v>35</v>
      </c>
      <c r="R4" s="41" t="s">
        <v>121</v>
      </c>
      <c r="S4" s="35" t="s">
        <v>32</v>
      </c>
      <c r="T4" s="34"/>
      <c r="U4" s="36">
        <v>44552</v>
      </c>
      <c r="V4" s="13">
        <v>0.375</v>
      </c>
      <c r="W4" s="12"/>
      <c r="Y4" s="21"/>
    </row>
    <row r="5" spans="2:25" ht="31.5" x14ac:dyDescent="0.25">
      <c r="B5" s="35">
        <f t="shared" si="1"/>
        <v>3</v>
      </c>
      <c r="C5" s="37" t="s">
        <v>114</v>
      </c>
      <c r="D5" s="36">
        <v>44525</v>
      </c>
      <c r="E5" s="36">
        <f t="shared" si="0"/>
        <v>44555</v>
      </c>
      <c r="F5" s="26" t="s">
        <v>115</v>
      </c>
      <c r="G5" s="42">
        <v>7703349609</v>
      </c>
      <c r="H5" s="35" t="s">
        <v>122</v>
      </c>
      <c r="I5" s="35" t="s">
        <v>123</v>
      </c>
      <c r="J5" s="35" t="s">
        <v>124</v>
      </c>
      <c r="K5" s="36">
        <v>27575</v>
      </c>
      <c r="L5" s="37" t="s">
        <v>125</v>
      </c>
      <c r="M5" s="37"/>
      <c r="N5" s="37" t="s">
        <v>40</v>
      </c>
      <c r="O5" s="37" t="s">
        <v>126</v>
      </c>
      <c r="P5" s="41" t="s">
        <v>127</v>
      </c>
      <c r="Q5" s="41" t="s">
        <v>35</v>
      </c>
      <c r="R5" s="41" t="s">
        <v>58</v>
      </c>
      <c r="S5" s="35" t="s">
        <v>32</v>
      </c>
      <c r="T5" s="34"/>
      <c r="U5" s="36">
        <v>44552</v>
      </c>
      <c r="V5" s="13">
        <v>0.375</v>
      </c>
      <c r="W5" s="12"/>
      <c r="Y5" s="21"/>
    </row>
    <row r="6" spans="2:25" ht="94.5" x14ac:dyDescent="0.25">
      <c r="B6" s="35">
        <f t="shared" si="1"/>
        <v>4</v>
      </c>
      <c r="C6" s="37" t="s">
        <v>128</v>
      </c>
      <c r="D6" s="36">
        <v>44525</v>
      </c>
      <c r="E6" s="36">
        <f t="shared" si="0"/>
        <v>44555</v>
      </c>
      <c r="F6" s="37" t="s">
        <v>129</v>
      </c>
      <c r="G6" s="22">
        <v>7736500710</v>
      </c>
      <c r="H6" s="37" t="s">
        <v>130</v>
      </c>
      <c r="I6" s="37" t="s">
        <v>68</v>
      </c>
      <c r="J6" s="37" t="s">
        <v>52</v>
      </c>
      <c r="K6" s="41">
        <v>29366</v>
      </c>
      <c r="L6" s="37" t="s">
        <v>54</v>
      </c>
      <c r="M6" s="37"/>
      <c r="N6" s="37" t="s">
        <v>40</v>
      </c>
      <c r="O6" s="37" t="s">
        <v>131</v>
      </c>
      <c r="P6" s="37" t="s">
        <v>132</v>
      </c>
      <c r="Q6" s="41"/>
      <c r="R6" s="37" t="s">
        <v>38</v>
      </c>
      <c r="S6" s="35" t="s">
        <v>81</v>
      </c>
      <c r="T6" s="37"/>
      <c r="U6" s="36">
        <v>44552</v>
      </c>
      <c r="V6" s="13">
        <v>0.375</v>
      </c>
      <c r="W6" s="12"/>
      <c r="Y6" s="21"/>
    </row>
    <row r="7" spans="2:25" ht="94.5" x14ac:dyDescent="0.25">
      <c r="B7" s="35">
        <f t="shared" si="1"/>
        <v>5</v>
      </c>
      <c r="C7" s="37" t="s">
        <v>128</v>
      </c>
      <c r="D7" s="36">
        <v>44525</v>
      </c>
      <c r="E7" s="36">
        <f t="shared" si="0"/>
        <v>44555</v>
      </c>
      <c r="F7" s="37" t="s">
        <v>129</v>
      </c>
      <c r="G7" s="22">
        <v>7736500710</v>
      </c>
      <c r="H7" s="35" t="s">
        <v>91</v>
      </c>
      <c r="I7" s="37" t="s">
        <v>68</v>
      </c>
      <c r="J7" s="37" t="s">
        <v>52</v>
      </c>
      <c r="K7" s="38">
        <v>25991</v>
      </c>
      <c r="L7" s="34" t="s">
        <v>133</v>
      </c>
      <c r="M7" s="33"/>
      <c r="N7" s="37" t="s">
        <v>40</v>
      </c>
      <c r="O7" s="37" t="s">
        <v>131</v>
      </c>
      <c r="P7" s="37" t="s">
        <v>132</v>
      </c>
      <c r="Q7" s="41"/>
      <c r="R7" s="37" t="s">
        <v>38</v>
      </c>
      <c r="S7" s="35" t="s">
        <v>81</v>
      </c>
      <c r="T7" s="34"/>
      <c r="U7" s="36">
        <v>44552</v>
      </c>
      <c r="V7" s="13">
        <v>0.375</v>
      </c>
      <c r="W7" s="12"/>
      <c r="Y7" s="23"/>
    </row>
    <row r="8" spans="2:25" ht="94.5" x14ac:dyDescent="0.25">
      <c r="B8" s="35">
        <f t="shared" si="1"/>
        <v>6</v>
      </c>
      <c r="C8" s="37" t="s">
        <v>128</v>
      </c>
      <c r="D8" s="36">
        <v>44525</v>
      </c>
      <c r="E8" s="36">
        <f t="shared" si="0"/>
        <v>44555</v>
      </c>
      <c r="F8" s="37" t="s">
        <v>129</v>
      </c>
      <c r="G8" s="22">
        <v>7736500710</v>
      </c>
      <c r="H8" s="35" t="s">
        <v>134</v>
      </c>
      <c r="I8" s="33" t="s">
        <v>117</v>
      </c>
      <c r="J8" s="33" t="s">
        <v>135</v>
      </c>
      <c r="K8" s="38">
        <v>28208</v>
      </c>
      <c r="L8" s="34" t="s">
        <v>136</v>
      </c>
      <c r="M8" s="33"/>
      <c r="N8" s="37" t="s">
        <v>40</v>
      </c>
      <c r="O8" s="37" t="s">
        <v>131</v>
      </c>
      <c r="P8" s="37" t="s">
        <v>132</v>
      </c>
      <c r="Q8" s="41"/>
      <c r="R8" s="37" t="s">
        <v>38</v>
      </c>
      <c r="S8" s="35" t="s">
        <v>81</v>
      </c>
      <c r="T8" s="34"/>
      <c r="U8" s="36">
        <v>44552</v>
      </c>
      <c r="V8" s="13">
        <v>0.375</v>
      </c>
      <c r="W8" s="12"/>
      <c r="Y8" s="21"/>
    </row>
    <row r="9" spans="2:25" ht="94.5" x14ac:dyDescent="0.25">
      <c r="B9" s="35">
        <f t="shared" si="1"/>
        <v>7</v>
      </c>
      <c r="C9" s="37" t="s">
        <v>128</v>
      </c>
      <c r="D9" s="36">
        <v>44525</v>
      </c>
      <c r="E9" s="36">
        <f t="shared" si="0"/>
        <v>44555</v>
      </c>
      <c r="F9" s="37" t="s">
        <v>129</v>
      </c>
      <c r="G9" s="22">
        <v>7736500710</v>
      </c>
      <c r="H9" s="35" t="s">
        <v>137</v>
      </c>
      <c r="I9" s="33" t="s">
        <v>85</v>
      </c>
      <c r="J9" s="33" t="s">
        <v>138</v>
      </c>
      <c r="K9" s="38">
        <v>32136</v>
      </c>
      <c r="L9" s="34" t="s">
        <v>139</v>
      </c>
      <c r="M9" s="33"/>
      <c r="N9" s="37" t="s">
        <v>40</v>
      </c>
      <c r="O9" s="37" t="s">
        <v>131</v>
      </c>
      <c r="P9" s="37" t="s">
        <v>132</v>
      </c>
      <c r="Q9" s="41"/>
      <c r="R9" s="37" t="s">
        <v>38</v>
      </c>
      <c r="S9" s="35" t="s">
        <v>81</v>
      </c>
      <c r="T9" s="34"/>
      <c r="U9" s="36">
        <v>44552</v>
      </c>
      <c r="V9" s="13">
        <v>0.375</v>
      </c>
      <c r="W9" s="12"/>
      <c r="Y9" s="21"/>
    </row>
    <row r="10" spans="2:25" ht="94.5" x14ac:dyDescent="0.25">
      <c r="B10" s="35">
        <f t="shared" si="1"/>
        <v>8</v>
      </c>
      <c r="C10" s="37" t="s">
        <v>128</v>
      </c>
      <c r="D10" s="36">
        <v>44525</v>
      </c>
      <c r="E10" s="36">
        <f t="shared" si="0"/>
        <v>44555</v>
      </c>
      <c r="F10" s="37" t="s">
        <v>129</v>
      </c>
      <c r="G10" s="22">
        <v>7736500710</v>
      </c>
      <c r="H10" s="35" t="s">
        <v>140</v>
      </c>
      <c r="I10" s="35" t="s">
        <v>68</v>
      </c>
      <c r="J10" s="35" t="s">
        <v>70</v>
      </c>
      <c r="K10" s="36">
        <v>25811</v>
      </c>
      <c r="L10" s="34" t="s">
        <v>136</v>
      </c>
      <c r="M10" s="35"/>
      <c r="N10" s="37" t="s">
        <v>40</v>
      </c>
      <c r="O10" s="37" t="s">
        <v>131</v>
      </c>
      <c r="P10" s="37" t="s">
        <v>132</v>
      </c>
      <c r="Q10" s="41"/>
      <c r="R10" s="37" t="s">
        <v>38</v>
      </c>
      <c r="S10" s="35" t="s">
        <v>81</v>
      </c>
      <c r="T10" s="34"/>
      <c r="U10" s="36">
        <v>44552</v>
      </c>
      <c r="V10" s="13">
        <v>0.375</v>
      </c>
      <c r="W10" s="12"/>
      <c r="Y10" s="23"/>
    </row>
    <row r="11" spans="2:25" ht="94.5" x14ac:dyDescent="0.25">
      <c r="B11" s="35">
        <f t="shared" si="1"/>
        <v>9</v>
      </c>
      <c r="C11" s="37" t="s">
        <v>141</v>
      </c>
      <c r="D11" s="36">
        <v>44531</v>
      </c>
      <c r="E11" s="36">
        <f t="shared" si="0"/>
        <v>44561</v>
      </c>
      <c r="F11" s="34" t="s">
        <v>142</v>
      </c>
      <c r="G11" s="39">
        <v>5050063887</v>
      </c>
      <c r="H11" s="35" t="s">
        <v>143</v>
      </c>
      <c r="I11" s="35" t="s">
        <v>117</v>
      </c>
      <c r="J11" s="35" t="s">
        <v>78</v>
      </c>
      <c r="K11" s="36">
        <v>23637</v>
      </c>
      <c r="L11" s="37" t="s">
        <v>63</v>
      </c>
      <c r="M11" s="35"/>
      <c r="N11" s="35" t="s">
        <v>40</v>
      </c>
      <c r="O11" s="37" t="s">
        <v>144</v>
      </c>
      <c r="P11" s="37" t="s">
        <v>145</v>
      </c>
      <c r="Q11" s="41" t="s">
        <v>37</v>
      </c>
      <c r="R11" s="37" t="s">
        <v>89</v>
      </c>
      <c r="S11" s="35" t="s">
        <v>32</v>
      </c>
      <c r="T11" s="34"/>
      <c r="U11" s="36">
        <v>44552</v>
      </c>
      <c r="V11" s="13">
        <v>0.375</v>
      </c>
      <c r="W11" s="12"/>
      <c r="Y11" s="23"/>
    </row>
    <row r="12" spans="2:25" ht="94.5" x14ac:dyDescent="0.25">
      <c r="B12" s="35">
        <f t="shared" si="1"/>
        <v>10</v>
      </c>
      <c r="C12" s="37" t="s">
        <v>141</v>
      </c>
      <c r="D12" s="36">
        <v>44531</v>
      </c>
      <c r="E12" s="36">
        <f t="shared" si="0"/>
        <v>44561</v>
      </c>
      <c r="F12" s="34" t="s">
        <v>142</v>
      </c>
      <c r="G12" s="39">
        <v>5050063887</v>
      </c>
      <c r="H12" s="37" t="s">
        <v>146</v>
      </c>
      <c r="I12" s="37" t="s">
        <v>43</v>
      </c>
      <c r="J12" s="35" t="s">
        <v>67</v>
      </c>
      <c r="K12" s="41">
        <v>23577</v>
      </c>
      <c r="L12" s="37" t="s">
        <v>63</v>
      </c>
      <c r="M12" s="35"/>
      <c r="N12" s="35" t="s">
        <v>40</v>
      </c>
      <c r="O12" s="37" t="s">
        <v>144</v>
      </c>
      <c r="P12" s="37" t="s">
        <v>145</v>
      </c>
      <c r="Q12" s="41" t="s">
        <v>37</v>
      </c>
      <c r="R12" s="37" t="s">
        <v>89</v>
      </c>
      <c r="S12" s="35" t="s">
        <v>32</v>
      </c>
      <c r="T12" s="34"/>
      <c r="U12" s="36">
        <v>44552</v>
      </c>
      <c r="V12" s="13">
        <v>0.375</v>
      </c>
      <c r="W12" s="12"/>
      <c r="Y12" s="21"/>
    </row>
    <row r="13" spans="2:25" ht="94.5" x14ac:dyDescent="0.25">
      <c r="B13" s="35">
        <f t="shared" si="1"/>
        <v>11</v>
      </c>
      <c r="C13" s="37" t="s">
        <v>141</v>
      </c>
      <c r="D13" s="36">
        <v>44531</v>
      </c>
      <c r="E13" s="36">
        <f t="shared" si="0"/>
        <v>44561</v>
      </c>
      <c r="F13" s="34" t="s">
        <v>142</v>
      </c>
      <c r="G13" s="39">
        <v>5050063887</v>
      </c>
      <c r="H13" s="37" t="s">
        <v>147</v>
      </c>
      <c r="I13" s="37" t="s">
        <v>65</v>
      </c>
      <c r="J13" s="35" t="s">
        <v>41</v>
      </c>
      <c r="K13" s="41">
        <v>23495</v>
      </c>
      <c r="L13" s="37" t="s">
        <v>148</v>
      </c>
      <c r="M13" s="35"/>
      <c r="N13" s="35" t="s">
        <v>40</v>
      </c>
      <c r="O13" s="37" t="s">
        <v>131</v>
      </c>
      <c r="P13" s="37" t="s">
        <v>149</v>
      </c>
      <c r="Q13" s="41" t="s">
        <v>37</v>
      </c>
      <c r="R13" s="37" t="s">
        <v>38</v>
      </c>
      <c r="S13" s="35" t="s">
        <v>32</v>
      </c>
      <c r="T13" s="34"/>
      <c r="U13" s="36">
        <v>44552</v>
      </c>
      <c r="V13" s="13">
        <v>0.40277777777777773</v>
      </c>
      <c r="W13" s="12"/>
      <c r="Y13" s="23"/>
    </row>
    <row r="14" spans="2:25" ht="31.5" x14ac:dyDescent="0.25">
      <c r="B14" s="35">
        <f t="shared" si="1"/>
        <v>12</v>
      </c>
      <c r="C14" s="37" t="s">
        <v>141</v>
      </c>
      <c r="D14" s="36">
        <v>44531</v>
      </c>
      <c r="E14" s="36">
        <f t="shared" si="0"/>
        <v>44561</v>
      </c>
      <c r="F14" s="34" t="s">
        <v>142</v>
      </c>
      <c r="G14" s="39">
        <v>5050063887</v>
      </c>
      <c r="H14" s="35" t="s">
        <v>150</v>
      </c>
      <c r="I14" s="33" t="s">
        <v>151</v>
      </c>
      <c r="J14" s="33" t="s">
        <v>152</v>
      </c>
      <c r="K14" s="38">
        <v>26818</v>
      </c>
      <c r="L14" s="34" t="s">
        <v>153</v>
      </c>
      <c r="M14" s="35"/>
      <c r="N14" s="35" t="s">
        <v>40</v>
      </c>
      <c r="O14" s="37" t="s">
        <v>59</v>
      </c>
      <c r="P14" s="41" t="s">
        <v>154</v>
      </c>
      <c r="Q14" s="41" t="s">
        <v>37</v>
      </c>
      <c r="R14" s="37" t="s">
        <v>86</v>
      </c>
      <c r="S14" s="35" t="s">
        <v>32</v>
      </c>
      <c r="T14" s="34"/>
      <c r="U14" s="36">
        <v>44552</v>
      </c>
      <c r="V14" s="13">
        <v>0.40277777777777773</v>
      </c>
      <c r="W14" s="12"/>
      <c r="Y14" s="21"/>
    </row>
    <row r="15" spans="2:25" ht="31.5" x14ac:dyDescent="0.25">
      <c r="B15" s="35">
        <f t="shared" si="1"/>
        <v>13</v>
      </c>
      <c r="C15" s="37" t="s">
        <v>155</v>
      </c>
      <c r="D15" s="36">
        <v>44532</v>
      </c>
      <c r="E15" s="36">
        <f t="shared" si="0"/>
        <v>44562</v>
      </c>
      <c r="F15" s="34" t="s">
        <v>156</v>
      </c>
      <c r="G15" s="39">
        <v>5050151100</v>
      </c>
      <c r="H15" s="35" t="s">
        <v>157</v>
      </c>
      <c r="I15" s="35" t="s">
        <v>46</v>
      </c>
      <c r="J15" s="35" t="s">
        <v>96</v>
      </c>
      <c r="K15" s="36">
        <v>28536</v>
      </c>
      <c r="L15" s="34" t="s">
        <v>83</v>
      </c>
      <c r="M15" s="33"/>
      <c r="N15" s="33" t="s">
        <v>33</v>
      </c>
      <c r="O15" s="37" t="s">
        <v>59</v>
      </c>
      <c r="P15" s="37" t="s">
        <v>158</v>
      </c>
      <c r="Q15" s="41" t="s">
        <v>37</v>
      </c>
      <c r="R15" s="37" t="s">
        <v>89</v>
      </c>
      <c r="S15" s="35" t="s">
        <v>32</v>
      </c>
      <c r="T15" s="34"/>
      <c r="U15" s="36">
        <v>44552</v>
      </c>
      <c r="V15" s="13">
        <v>0.40277777777777773</v>
      </c>
      <c r="W15" s="12"/>
      <c r="Y15" s="23"/>
    </row>
    <row r="16" spans="2:25" ht="31.5" x14ac:dyDescent="0.25">
      <c r="B16" s="35">
        <f t="shared" si="1"/>
        <v>14</v>
      </c>
      <c r="C16" s="37" t="s">
        <v>155</v>
      </c>
      <c r="D16" s="36">
        <v>44532</v>
      </c>
      <c r="E16" s="36">
        <f t="shared" si="0"/>
        <v>44562</v>
      </c>
      <c r="F16" s="34" t="s">
        <v>156</v>
      </c>
      <c r="G16" s="39">
        <v>5050151100</v>
      </c>
      <c r="H16" s="35" t="s">
        <v>92</v>
      </c>
      <c r="I16" s="35" t="s">
        <v>93</v>
      </c>
      <c r="J16" s="35" t="s">
        <v>41</v>
      </c>
      <c r="K16" s="36">
        <v>32495</v>
      </c>
      <c r="L16" s="34" t="s">
        <v>94</v>
      </c>
      <c r="M16" s="33"/>
      <c r="N16" s="35" t="s">
        <v>40</v>
      </c>
      <c r="O16" s="37" t="s">
        <v>31</v>
      </c>
      <c r="P16" s="37" t="s">
        <v>159</v>
      </c>
      <c r="Q16" s="41" t="s">
        <v>37</v>
      </c>
      <c r="R16" s="37" t="s">
        <v>38</v>
      </c>
      <c r="S16" s="35" t="s">
        <v>32</v>
      </c>
      <c r="T16" s="34"/>
      <c r="U16" s="36">
        <v>44552</v>
      </c>
      <c r="V16" s="13">
        <v>0.40277777777777773</v>
      </c>
      <c r="W16" s="12"/>
      <c r="Y16" s="21"/>
    </row>
    <row r="17" spans="2:25" ht="31.5" x14ac:dyDescent="0.25">
      <c r="B17" s="35">
        <f t="shared" si="1"/>
        <v>15</v>
      </c>
      <c r="C17" s="37" t="s">
        <v>155</v>
      </c>
      <c r="D17" s="36">
        <v>44532</v>
      </c>
      <c r="E17" s="36">
        <f t="shared" si="0"/>
        <v>44562</v>
      </c>
      <c r="F17" s="34" t="s">
        <v>156</v>
      </c>
      <c r="G17" s="39">
        <v>5050151100</v>
      </c>
      <c r="H17" s="35" t="s">
        <v>160</v>
      </c>
      <c r="I17" s="33" t="s">
        <v>55</v>
      </c>
      <c r="J17" s="33" t="s">
        <v>41</v>
      </c>
      <c r="K17" s="38">
        <v>22630</v>
      </c>
      <c r="L17" s="34" t="s">
        <v>45</v>
      </c>
      <c r="M17" s="33"/>
      <c r="N17" s="35" t="s">
        <v>40</v>
      </c>
      <c r="O17" s="37" t="s">
        <v>31</v>
      </c>
      <c r="P17" s="37" t="s">
        <v>161</v>
      </c>
      <c r="Q17" s="41" t="s">
        <v>37</v>
      </c>
      <c r="R17" s="37" t="s">
        <v>38</v>
      </c>
      <c r="S17" s="35" t="s">
        <v>32</v>
      </c>
      <c r="T17" s="34"/>
      <c r="U17" s="36">
        <v>44552</v>
      </c>
      <c r="V17" s="13">
        <v>0.40277777777777773</v>
      </c>
      <c r="W17" s="12"/>
      <c r="Y17" s="23"/>
    </row>
    <row r="18" spans="2:25" ht="94.5" x14ac:dyDescent="0.25">
      <c r="B18" s="35">
        <f t="shared" si="1"/>
        <v>16</v>
      </c>
      <c r="C18" s="37" t="s">
        <v>155</v>
      </c>
      <c r="D18" s="36">
        <v>44532</v>
      </c>
      <c r="E18" s="36">
        <f t="shared" si="0"/>
        <v>44562</v>
      </c>
      <c r="F18" s="34" t="s">
        <v>156</v>
      </c>
      <c r="G18" s="39">
        <v>5050151100</v>
      </c>
      <c r="H18" s="35" t="s">
        <v>162</v>
      </c>
      <c r="I18" s="33" t="s">
        <v>53</v>
      </c>
      <c r="J18" s="33" t="s">
        <v>44</v>
      </c>
      <c r="K18" s="38">
        <v>28818</v>
      </c>
      <c r="L18" s="34" t="s">
        <v>94</v>
      </c>
      <c r="M18" s="33"/>
      <c r="N18" s="35" t="s">
        <v>40</v>
      </c>
      <c r="O18" s="37" t="s">
        <v>131</v>
      </c>
      <c r="P18" s="37" t="s">
        <v>161</v>
      </c>
      <c r="Q18" s="41" t="s">
        <v>37</v>
      </c>
      <c r="R18" s="37" t="s">
        <v>38</v>
      </c>
      <c r="S18" s="35" t="s">
        <v>32</v>
      </c>
      <c r="T18" s="34"/>
      <c r="U18" s="36">
        <v>44552</v>
      </c>
      <c r="V18" s="13">
        <v>0.40277777777777773</v>
      </c>
      <c r="W18" s="12"/>
      <c r="Y18" s="23"/>
    </row>
    <row r="19" spans="2:25" ht="94.5" x14ac:dyDescent="0.25">
      <c r="B19" s="35">
        <f t="shared" si="1"/>
        <v>17</v>
      </c>
      <c r="C19" s="37" t="s">
        <v>155</v>
      </c>
      <c r="D19" s="36">
        <v>44532</v>
      </c>
      <c r="E19" s="36">
        <f t="shared" si="0"/>
        <v>44562</v>
      </c>
      <c r="F19" s="34" t="s">
        <v>156</v>
      </c>
      <c r="G19" s="39">
        <v>5050151100</v>
      </c>
      <c r="H19" s="35" t="s">
        <v>163</v>
      </c>
      <c r="I19" s="33" t="s">
        <v>39</v>
      </c>
      <c r="J19" s="33" t="s">
        <v>82</v>
      </c>
      <c r="K19" s="38">
        <v>30647</v>
      </c>
      <c r="L19" s="34" t="s">
        <v>133</v>
      </c>
      <c r="M19" s="33"/>
      <c r="N19" s="35" t="s">
        <v>40</v>
      </c>
      <c r="O19" s="37" t="s">
        <v>131</v>
      </c>
      <c r="P19" s="37" t="s">
        <v>161</v>
      </c>
      <c r="Q19" s="41" t="s">
        <v>37</v>
      </c>
      <c r="R19" s="37" t="s">
        <v>38</v>
      </c>
      <c r="S19" s="35" t="s">
        <v>32</v>
      </c>
      <c r="T19" s="34"/>
      <c r="U19" s="36">
        <v>44552</v>
      </c>
      <c r="V19" s="13">
        <v>0.40277777777777773</v>
      </c>
      <c r="W19" s="12"/>
      <c r="Y19" s="23"/>
    </row>
    <row r="20" spans="2:25" ht="31.5" x14ac:dyDescent="0.25">
      <c r="B20" s="35">
        <f t="shared" si="1"/>
        <v>18</v>
      </c>
      <c r="C20" s="37" t="s">
        <v>164</v>
      </c>
      <c r="D20" s="36">
        <v>44533</v>
      </c>
      <c r="E20" s="36">
        <f t="shared" si="0"/>
        <v>44563</v>
      </c>
      <c r="F20" s="34" t="s">
        <v>165</v>
      </c>
      <c r="G20" s="39">
        <v>7702048461</v>
      </c>
      <c r="H20" s="35" t="s">
        <v>166</v>
      </c>
      <c r="I20" s="33" t="s">
        <v>56</v>
      </c>
      <c r="J20" s="33" t="s">
        <v>49</v>
      </c>
      <c r="K20" s="38">
        <v>31506</v>
      </c>
      <c r="L20" s="34" t="s">
        <v>167</v>
      </c>
      <c r="M20" s="33"/>
      <c r="N20" s="33" t="s">
        <v>33</v>
      </c>
      <c r="O20" s="37" t="s">
        <v>31</v>
      </c>
      <c r="P20" s="41" t="s">
        <v>168</v>
      </c>
      <c r="Q20" s="41" t="s">
        <v>37</v>
      </c>
      <c r="R20" s="41" t="s">
        <v>51</v>
      </c>
      <c r="S20" s="35" t="s">
        <v>32</v>
      </c>
      <c r="T20" s="34" t="s">
        <v>87</v>
      </c>
      <c r="U20" s="36">
        <v>44552</v>
      </c>
      <c r="V20" s="13">
        <v>0.40277777777777773</v>
      </c>
      <c r="W20" s="12"/>
      <c r="Y20" s="23"/>
    </row>
    <row r="21" spans="2:25" ht="31.5" x14ac:dyDescent="0.25">
      <c r="B21" s="35">
        <f t="shared" si="1"/>
        <v>19</v>
      </c>
      <c r="C21" s="37" t="s">
        <v>164</v>
      </c>
      <c r="D21" s="36">
        <v>44533</v>
      </c>
      <c r="E21" s="36">
        <f t="shared" si="0"/>
        <v>44563</v>
      </c>
      <c r="F21" s="34" t="s">
        <v>165</v>
      </c>
      <c r="G21" s="39">
        <v>7702048461</v>
      </c>
      <c r="H21" s="35" t="s">
        <v>169</v>
      </c>
      <c r="I21" s="33" t="s">
        <v>85</v>
      </c>
      <c r="J21" s="33" t="s">
        <v>77</v>
      </c>
      <c r="K21" s="38">
        <v>25479</v>
      </c>
      <c r="L21" s="34" t="s">
        <v>170</v>
      </c>
      <c r="M21" s="33"/>
      <c r="N21" s="33" t="s">
        <v>40</v>
      </c>
      <c r="O21" s="37" t="s">
        <v>31</v>
      </c>
      <c r="P21" s="41" t="s">
        <v>171</v>
      </c>
      <c r="Q21" s="41" t="s">
        <v>37</v>
      </c>
      <c r="R21" s="41" t="s">
        <v>172</v>
      </c>
      <c r="S21" s="35" t="s">
        <v>32</v>
      </c>
      <c r="T21" s="34" t="s">
        <v>87</v>
      </c>
      <c r="U21" s="36">
        <v>44552</v>
      </c>
      <c r="V21" s="13">
        <v>0.40277777777777773</v>
      </c>
      <c r="W21" s="12"/>
      <c r="Y21" s="23"/>
    </row>
    <row r="22" spans="2:25" ht="31.5" x14ac:dyDescent="0.25">
      <c r="B22" s="35">
        <f t="shared" si="1"/>
        <v>20</v>
      </c>
      <c r="C22" s="37" t="s">
        <v>164</v>
      </c>
      <c r="D22" s="36">
        <v>44533</v>
      </c>
      <c r="E22" s="36">
        <f t="shared" si="0"/>
        <v>44563</v>
      </c>
      <c r="F22" s="34" t="s">
        <v>165</v>
      </c>
      <c r="G22" s="39">
        <v>7702048461</v>
      </c>
      <c r="H22" s="35" t="s">
        <v>173</v>
      </c>
      <c r="I22" s="33" t="s">
        <v>39</v>
      </c>
      <c r="J22" s="33" t="s">
        <v>84</v>
      </c>
      <c r="K22" s="38">
        <v>29520</v>
      </c>
      <c r="L22" s="34" t="s">
        <v>167</v>
      </c>
      <c r="M22" s="33"/>
      <c r="N22" s="33" t="s">
        <v>40</v>
      </c>
      <c r="O22" s="37" t="s">
        <v>31</v>
      </c>
      <c r="P22" s="41" t="s">
        <v>171</v>
      </c>
      <c r="Q22" s="41" t="s">
        <v>37</v>
      </c>
      <c r="R22" s="41" t="s">
        <v>174</v>
      </c>
      <c r="S22" s="35" t="s">
        <v>32</v>
      </c>
      <c r="T22" s="34" t="s">
        <v>87</v>
      </c>
      <c r="U22" s="36">
        <v>44552</v>
      </c>
      <c r="V22" s="13">
        <v>0.40277777777777773</v>
      </c>
      <c r="W22" s="12"/>
      <c r="Y22" s="21"/>
    </row>
    <row r="23" spans="2:25" ht="31.5" x14ac:dyDescent="0.25">
      <c r="B23" s="35">
        <f t="shared" si="1"/>
        <v>21</v>
      </c>
      <c r="C23" s="37" t="s">
        <v>164</v>
      </c>
      <c r="D23" s="36">
        <v>44533</v>
      </c>
      <c r="E23" s="36">
        <f t="shared" si="0"/>
        <v>44563</v>
      </c>
      <c r="F23" s="34" t="s">
        <v>165</v>
      </c>
      <c r="G23" s="39">
        <v>7702048461</v>
      </c>
      <c r="H23" s="35" t="s">
        <v>175</v>
      </c>
      <c r="I23" s="35" t="s">
        <v>53</v>
      </c>
      <c r="J23" s="35" t="s">
        <v>52</v>
      </c>
      <c r="K23" s="36">
        <v>24157</v>
      </c>
      <c r="L23" s="34" t="s">
        <v>176</v>
      </c>
      <c r="M23" s="33"/>
      <c r="N23" s="33" t="s">
        <v>40</v>
      </c>
      <c r="O23" s="37" t="s">
        <v>31</v>
      </c>
      <c r="P23" s="41" t="s">
        <v>177</v>
      </c>
      <c r="Q23" s="41" t="s">
        <v>37</v>
      </c>
      <c r="R23" s="41" t="s">
        <v>178</v>
      </c>
      <c r="S23" s="35" t="s">
        <v>32</v>
      </c>
      <c r="T23" s="34" t="s">
        <v>87</v>
      </c>
      <c r="U23" s="36">
        <v>44552</v>
      </c>
      <c r="V23" s="13">
        <v>0.40277777777777773</v>
      </c>
      <c r="W23" s="12"/>
      <c r="Y23" s="21"/>
    </row>
    <row r="24" spans="2:25" ht="47.25" x14ac:dyDescent="0.25">
      <c r="B24" s="35">
        <f t="shared" si="1"/>
        <v>22</v>
      </c>
      <c r="C24" s="37" t="s">
        <v>164</v>
      </c>
      <c r="D24" s="36">
        <v>44533</v>
      </c>
      <c r="E24" s="36">
        <f t="shared" si="0"/>
        <v>44563</v>
      </c>
      <c r="F24" s="34" t="s">
        <v>165</v>
      </c>
      <c r="G24" s="39">
        <v>7702048461</v>
      </c>
      <c r="H24" s="35" t="s">
        <v>179</v>
      </c>
      <c r="I24" s="35" t="s">
        <v>180</v>
      </c>
      <c r="J24" s="35" t="s">
        <v>181</v>
      </c>
      <c r="K24" s="36">
        <v>30124</v>
      </c>
      <c r="L24" s="34" t="s">
        <v>182</v>
      </c>
      <c r="M24" s="33"/>
      <c r="N24" s="33" t="s">
        <v>40</v>
      </c>
      <c r="O24" s="37" t="s">
        <v>31</v>
      </c>
      <c r="P24" s="41" t="s">
        <v>183</v>
      </c>
      <c r="Q24" s="41" t="s">
        <v>37</v>
      </c>
      <c r="R24" s="41" t="s">
        <v>178</v>
      </c>
      <c r="S24" s="35" t="s">
        <v>32</v>
      </c>
      <c r="T24" s="34" t="s">
        <v>87</v>
      </c>
      <c r="U24" s="36">
        <v>44552</v>
      </c>
      <c r="V24" s="13">
        <v>0.40277777777777773</v>
      </c>
      <c r="W24" s="12"/>
      <c r="Y24" s="21"/>
    </row>
    <row r="25" spans="2:25" ht="31.5" x14ac:dyDescent="0.25">
      <c r="B25" s="35">
        <f t="shared" si="1"/>
        <v>23</v>
      </c>
      <c r="C25" s="37" t="s">
        <v>164</v>
      </c>
      <c r="D25" s="36">
        <v>44533</v>
      </c>
      <c r="E25" s="36">
        <f t="shared" si="0"/>
        <v>44563</v>
      </c>
      <c r="F25" s="34" t="s">
        <v>184</v>
      </c>
      <c r="G25" s="39">
        <v>7701311085</v>
      </c>
      <c r="H25" s="35" t="s">
        <v>169</v>
      </c>
      <c r="I25" s="33" t="s">
        <v>85</v>
      </c>
      <c r="J25" s="33" t="s">
        <v>77</v>
      </c>
      <c r="K25" s="38">
        <v>25479</v>
      </c>
      <c r="L25" s="34" t="s">
        <v>170</v>
      </c>
      <c r="M25" s="33"/>
      <c r="N25" s="33" t="s">
        <v>40</v>
      </c>
      <c r="O25" s="37" t="s">
        <v>31</v>
      </c>
      <c r="P25" s="41" t="s">
        <v>185</v>
      </c>
      <c r="Q25" s="41" t="s">
        <v>37</v>
      </c>
      <c r="R25" s="41" t="s">
        <v>174</v>
      </c>
      <c r="S25" s="35" t="s">
        <v>32</v>
      </c>
      <c r="T25" s="34" t="s">
        <v>87</v>
      </c>
      <c r="U25" s="36">
        <v>44552</v>
      </c>
      <c r="V25" s="13">
        <v>0.43055555555555558</v>
      </c>
      <c r="W25" s="12"/>
      <c r="Y25" s="21"/>
    </row>
    <row r="26" spans="2:25" ht="31.5" x14ac:dyDescent="0.25">
      <c r="B26" s="35">
        <f t="shared" si="1"/>
        <v>24</v>
      </c>
      <c r="C26" s="37" t="s">
        <v>164</v>
      </c>
      <c r="D26" s="36">
        <v>44533</v>
      </c>
      <c r="E26" s="36">
        <f t="shared" si="0"/>
        <v>44563</v>
      </c>
      <c r="F26" s="34" t="s">
        <v>184</v>
      </c>
      <c r="G26" s="39">
        <v>7701311085</v>
      </c>
      <c r="H26" s="35" t="s">
        <v>173</v>
      </c>
      <c r="I26" s="33" t="s">
        <v>39</v>
      </c>
      <c r="J26" s="33" t="s">
        <v>84</v>
      </c>
      <c r="K26" s="38">
        <v>29520</v>
      </c>
      <c r="L26" s="34" t="s">
        <v>167</v>
      </c>
      <c r="M26" s="33"/>
      <c r="N26" s="33" t="s">
        <v>40</v>
      </c>
      <c r="O26" s="37" t="s">
        <v>31</v>
      </c>
      <c r="P26" s="41" t="s">
        <v>185</v>
      </c>
      <c r="Q26" s="41" t="s">
        <v>37</v>
      </c>
      <c r="R26" s="41" t="s">
        <v>174</v>
      </c>
      <c r="S26" s="35" t="s">
        <v>32</v>
      </c>
      <c r="T26" s="34" t="s">
        <v>87</v>
      </c>
      <c r="U26" s="36">
        <v>44552</v>
      </c>
      <c r="V26" s="13">
        <v>0.43055555555555558</v>
      </c>
      <c r="W26" s="12"/>
      <c r="Y26" s="21"/>
    </row>
    <row r="27" spans="2:25" ht="31.5" x14ac:dyDescent="0.25">
      <c r="B27" s="35">
        <f t="shared" si="1"/>
        <v>25</v>
      </c>
      <c r="C27" s="37" t="s">
        <v>164</v>
      </c>
      <c r="D27" s="36">
        <v>44533</v>
      </c>
      <c r="E27" s="36">
        <f t="shared" si="0"/>
        <v>44563</v>
      </c>
      <c r="F27" s="34" t="s">
        <v>184</v>
      </c>
      <c r="G27" s="39">
        <v>7701311085</v>
      </c>
      <c r="H27" s="35" t="s">
        <v>186</v>
      </c>
      <c r="I27" s="35" t="s">
        <v>56</v>
      </c>
      <c r="J27" s="35" t="s">
        <v>71</v>
      </c>
      <c r="K27" s="36">
        <v>26355</v>
      </c>
      <c r="L27" s="37" t="s">
        <v>187</v>
      </c>
      <c r="M27" s="33"/>
      <c r="N27" s="33" t="s">
        <v>40</v>
      </c>
      <c r="O27" s="37" t="s">
        <v>31</v>
      </c>
      <c r="P27" s="41" t="s">
        <v>188</v>
      </c>
      <c r="Q27" s="41" t="s">
        <v>37</v>
      </c>
      <c r="R27" s="41" t="s">
        <v>51</v>
      </c>
      <c r="S27" s="35" t="s">
        <v>32</v>
      </c>
      <c r="T27" s="34" t="s">
        <v>87</v>
      </c>
      <c r="U27" s="36">
        <v>44552</v>
      </c>
      <c r="V27" s="13">
        <v>0.43055555555555558</v>
      </c>
      <c r="W27" s="12"/>
      <c r="Y27" s="23"/>
    </row>
    <row r="28" spans="2:25" ht="31.5" x14ac:dyDescent="0.25">
      <c r="B28" s="35">
        <f t="shared" si="1"/>
        <v>26</v>
      </c>
      <c r="C28" s="37" t="s">
        <v>189</v>
      </c>
      <c r="D28" s="36">
        <v>44536</v>
      </c>
      <c r="E28" s="36">
        <f t="shared" si="0"/>
        <v>44566</v>
      </c>
      <c r="F28" s="34" t="s">
        <v>190</v>
      </c>
      <c r="G28" s="39">
        <v>7727780050</v>
      </c>
      <c r="H28" s="35" t="s">
        <v>191</v>
      </c>
      <c r="I28" s="35" t="s">
        <v>60</v>
      </c>
      <c r="J28" s="35" t="s">
        <v>44</v>
      </c>
      <c r="K28" s="36">
        <v>34676</v>
      </c>
      <c r="L28" s="37" t="s">
        <v>192</v>
      </c>
      <c r="M28" s="35"/>
      <c r="N28" s="33" t="s">
        <v>33</v>
      </c>
      <c r="O28" s="37" t="s">
        <v>31</v>
      </c>
      <c r="P28" s="41" t="s">
        <v>193</v>
      </c>
      <c r="Q28" s="41" t="s">
        <v>37</v>
      </c>
      <c r="R28" s="41" t="s">
        <v>174</v>
      </c>
      <c r="S28" s="35" t="s">
        <v>32</v>
      </c>
      <c r="T28" s="34"/>
      <c r="U28" s="36">
        <v>44552</v>
      </c>
      <c r="V28" s="13">
        <v>0.43055555555555558</v>
      </c>
      <c r="W28" s="12"/>
      <c r="Y28" s="23"/>
    </row>
    <row r="29" spans="2:25" ht="31.5" x14ac:dyDescent="0.25">
      <c r="B29" s="35">
        <f t="shared" si="1"/>
        <v>27</v>
      </c>
      <c r="C29" s="37" t="s">
        <v>189</v>
      </c>
      <c r="D29" s="36">
        <v>44536</v>
      </c>
      <c r="E29" s="36">
        <f t="shared" si="0"/>
        <v>44566</v>
      </c>
      <c r="F29" s="34" t="s">
        <v>190</v>
      </c>
      <c r="G29" s="39">
        <v>7727780050</v>
      </c>
      <c r="H29" s="35" t="s">
        <v>194</v>
      </c>
      <c r="I29" s="35" t="s">
        <v>46</v>
      </c>
      <c r="J29" s="35" t="s">
        <v>44</v>
      </c>
      <c r="K29" s="36">
        <v>28737</v>
      </c>
      <c r="L29" s="37" t="s">
        <v>54</v>
      </c>
      <c r="M29" s="35"/>
      <c r="N29" s="33" t="s">
        <v>33</v>
      </c>
      <c r="O29" s="37" t="s">
        <v>31</v>
      </c>
      <c r="P29" s="41" t="s">
        <v>195</v>
      </c>
      <c r="Q29" s="41" t="s">
        <v>37</v>
      </c>
      <c r="R29" s="41" t="s">
        <v>174</v>
      </c>
      <c r="S29" s="35" t="s">
        <v>32</v>
      </c>
      <c r="T29" s="37"/>
      <c r="U29" s="36">
        <v>44552</v>
      </c>
      <c r="V29" s="13">
        <v>0.43055555555555558</v>
      </c>
      <c r="W29" s="12"/>
      <c r="Y29" s="23"/>
    </row>
    <row r="30" spans="2:25" ht="31.5" x14ac:dyDescent="0.25">
      <c r="B30" s="35">
        <f t="shared" si="1"/>
        <v>28</v>
      </c>
      <c r="C30" s="37" t="s">
        <v>189</v>
      </c>
      <c r="D30" s="36">
        <v>44536</v>
      </c>
      <c r="E30" s="36">
        <f t="shared" si="0"/>
        <v>44566</v>
      </c>
      <c r="F30" s="34" t="s">
        <v>190</v>
      </c>
      <c r="G30" s="39">
        <v>7727780050</v>
      </c>
      <c r="H30" s="35" t="s">
        <v>196</v>
      </c>
      <c r="I30" s="35" t="s">
        <v>46</v>
      </c>
      <c r="J30" s="35" t="s">
        <v>67</v>
      </c>
      <c r="K30" s="36">
        <v>30481</v>
      </c>
      <c r="L30" s="37" t="s">
        <v>97</v>
      </c>
      <c r="M30" s="37"/>
      <c r="N30" s="33" t="s">
        <v>33</v>
      </c>
      <c r="O30" s="37" t="s">
        <v>31</v>
      </c>
      <c r="P30" s="41" t="s">
        <v>197</v>
      </c>
      <c r="Q30" s="41" t="s">
        <v>37</v>
      </c>
      <c r="R30" s="41" t="s">
        <v>174</v>
      </c>
      <c r="S30" s="35" t="s">
        <v>32</v>
      </c>
      <c r="T30" s="37"/>
      <c r="U30" s="36">
        <v>44552</v>
      </c>
      <c r="V30" s="13">
        <v>0.43055555555555558</v>
      </c>
      <c r="W30" s="12"/>
      <c r="Y30" s="23"/>
    </row>
    <row r="31" spans="2:25" ht="31.5" x14ac:dyDescent="0.25">
      <c r="B31" s="35">
        <f t="shared" si="1"/>
        <v>29</v>
      </c>
      <c r="C31" s="37" t="s">
        <v>189</v>
      </c>
      <c r="D31" s="36">
        <v>44536</v>
      </c>
      <c r="E31" s="36">
        <f t="shared" si="0"/>
        <v>44566</v>
      </c>
      <c r="F31" s="34" t="s">
        <v>190</v>
      </c>
      <c r="G31" s="39">
        <v>7727780050</v>
      </c>
      <c r="H31" s="36" t="s">
        <v>198</v>
      </c>
      <c r="I31" s="35" t="s">
        <v>85</v>
      </c>
      <c r="J31" s="35" t="s">
        <v>199</v>
      </c>
      <c r="K31" s="36">
        <v>28791</v>
      </c>
      <c r="L31" s="37" t="s">
        <v>97</v>
      </c>
      <c r="M31" s="37"/>
      <c r="N31" s="33" t="s">
        <v>47</v>
      </c>
      <c r="O31" s="37" t="s">
        <v>31</v>
      </c>
      <c r="P31" s="41" t="s">
        <v>50</v>
      </c>
      <c r="Q31" s="41" t="s">
        <v>37</v>
      </c>
      <c r="R31" s="35" t="s">
        <v>462</v>
      </c>
      <c r="S31" s="35" t="s">
        <v>32</v>
      </c>
      <c r="T31" s="37"/>
      <c r="U31" s="36">
        <v>44552</v>
      </c>
      <c r="V31" s="13">
        <v>0.43055555555555558</v>
      </c>
      <c r="W31" s="12"/>
      <c r="Y31" s="23"/>
    </row>
    <row r="32" spans="2:25" ht="31.5" x14ac:dyDescent="0.25">
      <c r="B32" s="35">
        <f t="shared" si="1"/>
        <v>30</v>
      </c>
      <c r="C32" s="37" t="s">
        <v>189</v>
      </c>
      <c r="D32" s="36">
        <v>44536</v>
      </c>
      <c r="E32" s="36">
        <f t="shared" si="0"/>
        <v>44566</v>
      </c>
      <c r="F32" s="34" t="s">
        <v>190</v>
      </c>
      <c r="G32" s="39">
        <v>7727780050</v>
      </c>
      <c r="H32" s="36" t="s">
        <v>200</v>
      </c>
      <c r="I32" s="35" t="s">
        <v>56</v>
      </c>
      <c r="J32" s="35" t="s">
        <v>49</v>
      </c>
      <c r="K32" s="36">
        <v>31377</v>
      </c>
      <c r="L32" s="37" t="s">
        <v>201</v>
      </c>
      <c r="M32" s="35"/>
      <c r="N32" s="33" t="s">
        <v>47</v>
      </c>
      <c r="O32" s="37" t="s">
        <v>31</v>
      </c>
      <c r="P32" s="41" t="s">
        <v>50</v>
      </c>
      <c r="Q32" s="41" t="s">
        <v>37</v>
      </c>
      <c r="R32" s="35" t="s">
        <v>462</v>
      </c>
      <c r="S32" s="35" t="s">
        <v>32</v>
      </c>
      <c r="T32" s="37"/>
      <c r="U32" s="36">
        <v>44552</v>
      </c>
      <c r="V32" s="13">
        <v>0.45833333333333331</v>
      </c>
      <c r="W32" s="30"/>
      <c r="Y32" s="23"/>
    </row>
    <row r="33" spans="2:25" ht="31.5" x14ac:dyDescent="0.25">
      <c r="B33" s="35">
        <f t="shared" si="1"/>
        <v>31</v>
      </c>
      <c r="C33" s="37" t="s">
        <v>202</v>
      </c>
      <c r="D33" s="36">
        <v>44536</v>
      </c>
      <c r="E33" s="51">
        <f t="shared" si="0"/>
        <v>44566</v>
      </c>
      <c r="F33" s="26" t="s">
        <v>203</v>
      </c>
      <c r="G33" s="39">
        <v>5027006383</v>
      </c>
      <c r="H33" s="35" t="s">
        <v>204</v>
      </c>
      <c r="I33" s="35" t="s">
        <v>205</v>
      </c>
      <c r="J33" s="35" t="s">
        <v>77</v>
      </c>
      <c r="K33" s="36">
        <v>30497</v>
      </c>
      <c r="L33" s="37" t="s">
        <v>90</v>
      </c>
      <c r="M33" s="35"/>
      <c r="N33" s="37" t="s">
        <v>33</v>
      </c>
      <c r="O33" s="37" t="s">
        <v>31</v>
      </c>
      <c r="P33" s="41" t="s">
        <v>206</v>
      </c>
      <c r="Q33" s="41" t="s">
        <v>35</v>
      </c>
      <c r="R33" s="41" t="s">
        <v>51</v>
      </c>
      <c r="S33" s="35" t="s">
        <v>32</v>
      </c>
      <c r="T33" s="34"/>
      <c r="U33" s="36">
        <v>44552</v>
      </c>
      <c r="V33" s="13">
        <v>0.45833333333333331</v>
      </c>
      <c r="W33" s="12"/>
      <c r="Y33" s="23"/>
    </row>
    <row r="34" spans="2:25" ht="31.5" x14ac:dyDescent="0.25">
      <c r="B34" s="35">
        <f t="shared" si="1"/>
        <v>32</v>
      </c>
      <c r="C34" s="37" t="s">
        <v>202</v>
      </c>
      <c r="D34" s="36">
        <v>44536</v>
      </c>
      <c r="E34" s="36">
        <f t="shared" si="0"/>
        <v>44566</v>
      </c>
      <c r="F34" s="26" t="s">
        <v>203</v>
      </c>
      <c r="G34" s="39">
        <v>5027006383</v>
      </c>
      <c r="H34" s="35" t="s">
        <v>207</v>
      </c>
      <c r="I34" s="35" t="s">
        <v>53</v>
      </c>
      <c r="J34" s="35" t="s">
        <v>77</v>
      </c>
      <c r="K34" s="36">
        <v>25240</v>
      </c>
      <c r="L34" s="37" t="s">
        <v>73</v>
      </c>
      <c r="M34" s="35"/>
      <c r="N34" s="37" t="s">
        <v>33</v>
      </c>
      <c r="O34" s="37" t="s">
        <v>31</v>
      </c>
      <c r="P34" s="41" t="s">
        <v>208</v>
      </c>
      <c r="Q34" s="41" t="s">
        <v>35</v>
      </c>
      <c r="R34" s="41" t="s">
        <v>174</v>
      </c>
      <c r="S34" s="35" t="s">
        <v>32</v>
      </c>
      <c r="T34" s="37"/>
      <c r="U34" s="36">
        <v>44552</v>
      </c>
      <c r="V34" s="13">
        <v>0.45833333333333331</v>
      </c>
      <c r="W34" s="12"/>
      <c r="Y34" s="21"/>
    </row>
    <row r="35" spans="2:25" ht="31.5" x14ac:dyDescent="0.25">
      <c r="B35" s="35">
        <f t="shared" si="1"/>
        <v>33</v>
      </c>
      <c r="C35" s="37" t="s">
        <v>202</v>
      </c>
      <c r="D35" s="36">
        <v>44536</v>
      </c>
      <c r="E35" s="36">
        <f t="shared" si="0"/>
        <v>44566</v>
      </c>
      <c r="F35" s="26" t="s">
        <v>203</v>
      </c>
      <c r="G35" s="39">
        <v>5027006383</v>
      </c>
      <c r="H35" s="37" t="s">
        <v>209</v>
      </c>
      <c r="I35" s="37" t="s">
        <v>46</v>
      </c>
      <c r="J35" s="37" t="s">
        <v>210</v>
      </c>
      <c r="K35" s="41">
        <v>29236</v>
      </c>
      <c r="L35" s="37" t="s">
        <v>211</v>
      </c>
      <c r="M35" s="37"/>
      <c r="N35" s="37" t="s">
        <v>33</v>
      </c>
      <c r="O35" s="37" t="s">
        <v>31</v>
      </c>
      <c r="P35" s="41" t="s">
        <v>212</v>
      </c>
      <c r="Q35" s="41" t="s">
        <v>35</v>
      </c>
      <c r="R35" s="41" t="s">
        <v>174</v>
      </c>
      <c r="S35" s="35" t="s">
        <v>32</v>
      </c>
      <c r="T35" s="37"/>
      <c r="U35" s="36">
        <v>44552</v>
      </c>
      <c r="V35" s="13">
        <v>0.45833333333333331</v>
      </c>
      <c r="W35" s="12"/>
      <c r="Y35" s="21"/>
    </row>
    <row r="36" spans="2:25" ht="31.5" x14ac:dyDescent="0.25">
      <c r="B36" s="35">
        <f t="shared" si="1"/>
        <v>34</v>
      </c>
      <c r="C36" s="37" t="s">
        <v>213</v>
      </c>
      <c r="D36" s="36">
        <v>44536</v>
      </c>
      <c r="E36" s="36">
        <f t="shared" si="0"/>
        <v>44566</v>
      </c>
      <c r="F36" s="34" t="s">
        <v>214</v>
      </c>
      <c r="G36" s="39">
        <v>5031060263</v>
      </c>
      <c r="H36" s="37" t="s">
        <v>215</v>
      </c>
      <c r="I36" s="37" t="s">
        <v>79</v>
      </c>
      <c r="J36" s="35" t="s">
        <v>57</v>
      </c>
      <c r="K36" s="41">
        <v>36048</v>
      </c>
      <c r="L36" s="37" t="s">
        <v>83</v>
      </c>
      <c r="M36" s="37"/>
      <c r="N36" s="33" t="s">
        <v>47</v>
      </c>
      <c r="O36" s="37" t="s">
        <v>59</v>
      </c>
      <c r="P36" s="41"/>
      <c r="Q36" s="41" t="s">
        <v>35</v>
      </c>
      <c r="R36" s="41" t="s">
        <v>51</v>
      </c>
      <c r="S36" s="35" t="s">
        <v>32</v>
      </c>
      <c r="T36" s="37"/>
      <c r="U36" s="36">
        <v>44552</v>
      </c>
      <c r="V36" s="13">
        <v>0.45833333333333331</v>
      </c>
      <c r="W36" s="12"/>
    </row>
    <row r="37" spans="2:25" ht="31.5" x14ac:dyDescent="0.25">
      <c r="B37" s="35">
        <f t="shared" si="1"/>
        <v>35</v>
      </c>
      <c r="C37" s="37" t="s">
        <v>216</v>
      </c>
      <c r="D37" s="36">
        <v>44536</v>
      </c>
      <c r="E37" s="36">
        <f t="shared" si="0"/>
        <v>44566</v>
      </c>
      <c r="F37" s="39" t="s">
        <v>217</v>
      </c>
      <c r="G37" s="39">
        <v>5029100504</v>
      </c>
      <c r="H37" s="37" t="s">
        <v>218</v>
      </c>
      <c r="I37" s="37" t="s">
        <v>219</v>
      </c>
      <c r="J37" s="35" t="s">
        <v>44</v>
      </c>
      <c r="K37" s="41">
        <v>19097</v>
      </c>
      <c r="L37" s="37" t="s">
        <v>220</v>
      </c>
      <c r="M37" s="37"/>
      <c r="N37" s="37" t="s">
        <v>33</v>
      </c>
      <c r="O37" s="37" t="s">
        <v>31</v>
      </c>
      <c r="P37" s="41" t="s">
        <v>221</v>
      </c>
      <c r="Q37" s="41" t="s">
        <v>35</v>
      </c>
      <c r="R37" s="41" t="s">
        <v>121</v>
      </c>
      <c r="S37" s="35" t="s">
        <v>32</v>
      </c>
      <c r="T37" s="37"/>
      <c r="U37" s="36">
        <v>44552</v>
      </c>
      <c r="V37" s="13">
        <v>0.45833333333333331</v>
      </c>
      <c r="W37" s="12"/>
    </row>
    <row r="38" spans="2:25" ht="31.5" x14ac:dyDescent="0.25">
      <c r="B38" s="35">
        <f t="shared" si="1"/>
        <v>36</v>
      </c>
      <c r="C38" s="37" t="s">
        <v>222</v>
      </c>
      <c r="D38" s="36">
        <v>44536</v>
      </c>
      <c r="E38" s="36">
        <f t="shared" si="0"/>
        <v>44566</v>
      </c>
      <c r="F38" s="39" t="s">
        <v>223</v>
      </c>
      <c r="G38" s="39">
        <v>7734219198</v>
      </c>
      <c r="H38" s="37" t="s">
        <v>224</v>
      </c>
      <c r="I38" s="37" t="s">
        <v>68</v>
      </c>
      <c r="J38" s="37" t="s">
        <v>62</v>
      </c>
      <c r="K38" s="41">
        <v>22240</v>
      </c>
      <c r="L38" s="37" t="s">
        <v>211</v>
      </c>
      <c r="M38" s="37"/>
      <c r="N38" s="37" t="s">
        <v>40</v>
      </c>
      <c r="O38" s="37" t="s">
        <v>31</v>
      </c>
      <c r="P38" s="41" t="s">
        <v>225</v>
      </c>
      <c r="Q38" s="41" t="s">
        <v>37</v>
      </c>
      <c r="R38" s="41" t="s">
        <v>174</v>
      </c>
      <c r="S38" s="35" t="s">
        <v>32</v>
      </c>
      <c r="T38" s="34"/>
      <c r="U38" s="36">
        <v>44552</v>
      </c>
      <c r="V38" s="13">
        <v>0.45833333333333331</v>
      </c>
      <c r="W38" s="12"/>
    </row>
    <row r="39" spans="2:25" ht="47.25" x14ac:dyDescent="0.25">
      <c r="B39" s="35">
        <f t="shared" si="1"/>
        <v>37</v>
      </c>
      <c r="C39" s="37" t="s">
        <v>222</v>
      </c>
      <c r="D39" s="36">
        <v>44536</v>
      </c>
      <c r="E39" s="36">
        <f t="shared" si="0"/>
        <v>44566</v>
      </c>
      <c r="F39" s="39" t="s">
        <v>223</v>
      </c>
      <c r="G39" s="39">
        <v>7734219198</v>
      </c>
      <c r="H39" s="35" t="s">
        <v>226</v>
      </c>
      <c r="I39" s="33" t="s">
        <v>227</v>
      </c>
      <c r="J39" s="33" t="s">
        <v>41</v>
      </c>
      <c r="K39" s="38">
        <v>29324</v>
      </c>
      <c r="L39" s="34" t="s">
        <v>228</v>
      </c>
      <c r="M39" s="33"/>
      <c r="N39" s="37" t="s">
        <v>40</v>
      </c>
      <c r="O39" s="37" t="s">
        <v>76</v>
      </c>
      <c r="P39" s="41" t="s">
        <v>229</v>
      </c>
      <c r="Q39" s="41" t="s">
        <v>37</v>
      </c>
      <c r="R39" s="41" t="s">
        <v>121</v>
      </c>
      <c r="S39" s="35" t="s">
        <v>32</v>
      </c>
      <c r="T39" s="34"/>
      <c r="U39" s="36">
        <v>44552</v>
      </c>
      <c r="V39" s="13">
        <v>0.45833333333333331</v>
      </c>
      <c r="W39" s="12"/>
    </row>
    <row r="40" spans="2:25" ht="31.5" x14ac:dyDescent="0.25">
      <c r="B40" s="35">
        <f t="shared" si="1"/>
        <v>38</v>
      </c>
      <c r="C40" s="37" t="s">
        <v>222</v>
      </c>
      <c r="D40" s="36">
        <v>44536</v>
      </c>
      <c r="E40" s="36">
        <f t="shared" si="0"/>
        <v>44566</v>
      </c>
      <c r="F40" s="39" t="s">
        <v>223</v>
      </c>
      <c r="G40" s="39">
        <v>7734219198</v>
      </c>
      <c r="H40" s="35" t="s">
        <v>230</v>
      </c>
      <c r="I40" s="33" t="s">
        <v>231</v>
      </c>
      <c r="J40" s="33" t="s">
        <v>49</v>
      </c>
      <c r="K40" s="38">
        <v>30634</v>
      </c>
      <c r="L40" s="34" t="s">
        <v>455</v>
      </c>
      <c r="M40" s="33" t="s">
        <v>463</v>
      </c>
      <c r="N40" s="37" t="s">
        <v>40</v>
      </c>
      <c r="O40" s="37" t="s">
        <v>76</v>
      </c>
      <c r="P40" s="41" t="s">
        <v>232</v>
      </c>
      <c r="Q40" s="41" t="s">
        <v>37</v>
      </c>
      <c r="R40" s="41" t="s">
        <v>178</v>
      </c>
      <c r="S40" s="35" t="s">
        <v>32</v>
      </c>
      <c r="T40" s="37"/>
      <c r="U40" s="36">
        <v>44552</v>
      </c>
      <c r="V40" s="13">
        <v>0.45833333333333331</v>
      </c>
      <c r="W40" s="12"/>
    </row>
    <row r="41" spans="2:25" ht="31.5" x14ac:dyDescent="0.25">
      <c r="B41" s="35">
        <f t="shared" si="1"/>
        <v>39</v>
      </c>
      <c r="C41" s="37" t="s">
        <v>222</v>
      </c>
      <c r="D41" s="36">
        <v>44536</v>
      </c>
      <c r="E41" s="36">
        <f t="shared" si="0"/>
        <v>44566</v>
      </c>
      <c r="F41" s="39" t="s">
        <v>223</v>
      </c>
      <c r="G41" s="39">
        <v>7734219198</v>
      </c>
      <c r="H41" s="35" t="s">
        <v>233</v>
      </c>
      <c r="I41" s="33" t="s">
        <v>227</v>
      </c>
      <c r="J41" s="33" t="s">
        <v>61</v>
      </c>
      <c r="K41" s="38">
        <v>29982</v>
      </c>
      <c r="L41" s="34" t="s">
        <v>234</v>
      </c>
      <c r="M41" s="33"/>
      <c r="N41" s="37" t="s">
        <v>40</v>
      </c>
      <c r="O41" s="37" t="s">
        <v>126</v>
      </c>
      <c r="P41" s="41" t="s">
        <v>235</v>
      </c>
      <c r="Q41" s="41" t="s">
        <v>37</v>
      </c>
      <c r="R41" s="35" t="s">
        <v>58</v>
      </c>
      <c r="S41" s="35" t="s">
        <v>32</v>
      </c>
      <c r="T41" s="37"/>
      <c r="U41" s="36">
        <v>44552</v>
      </c>
      <c r="V41" s="13">
        <v>0.45833333333333331</v>
      </c>
      <c r="W41" s="12"/>
    </row>
    <row r="42" spans="2:25" ht="31.5" x14ac:dyDescent="0.25">
      <c r="B42" s="35">
        <f t="shared" si="1"/>
        <v>40</v>
      </c>
      <c r="C42" s="37" t="s">
        <v>245</v>
      </c>
      <c r="D42" s="36">
        <v>44536</v>
      </c>
      <c r="E42" s="36">
        <f t="shared" si="0"/>
        <v>44566</v>
      </c>
      <c r="F42" s="39" t="s">
        <v>244</v>
      </c>
      <c r="G42" s="39">
        <v>5053038504</v>
      </c>
      <c r="H42" s="35" t="s">
        <v>246</v>
      </c>
      <c r="I42" s="35" t="s">
        <v>75</v>
      </c>
      <c r="J42" s="35" t="s">
        <v>237</v>
      </c>
      <c r="K42" s="36">
        <v>26730</v>
      </c>
      <c r="L42" s="34" t="s">
        <v>211</v>
      </c>
      <c r="M42" s="33"/>
      <c r="N42" s="37" t="s">
        <v>40</v>
      </c>
      <c r="O42" s="37" t="s">
        <v>31</v>
      </c>
      <c r="P42" s="41" t="s">
        <v>247</v>
      </c>
      <c r="Q42" s="41" t="s">
        <v>35</v>
      </c>
      <c r="R42" s="41" t="s">
        <v>86</v>
      </c>
      <c r="S42" s="35" t="s">
        <v>32</v>
      </c>
      <c r="T42" s="34"/>
      <c r="U42" s="36">
        <v>44552</v>
      </c>
      <c r="V42" s="13">
        <v>0.45833333333333331</v>
      </c>
      <c r="W42" s="12"/>
    </row>
    <row r="43" spans="2:25" ht="31.5" x14ac:dyDescent="0.25">
      <c r="B43" s="35">
        <f t="shared" si="1"/>
        <v>41</v>
      </c>
      <c r="C43" s="37" t="s">
        <v>248</v>
      </c>
      <c r="D43" s="36">
        <v>44536</v>
      </c>
      <c r="E43" s="36">
        <f t="shared" si="0"/>
        <v>44566</v>
      </c>
      <c r="F43" s="39" t="s">
        <v>238</v>
      </c>
      <c r="G43" s="39">
        <v>5024164945</v>
      </c>
      <c r="H43" s="35" t="s">
        <v>239</v>
      </c>
      <c r="I43" s="35" t="s">
        <v>240</v>
      </c>
      <c r="J43" s="35" t="s">
        <v>82</v>
      </c>
      <c r="K43" s="36">
        <v>27990</v>
      </c>
      <c r="L43" s="37" t="s">
        <v>241</v>
      </c>
      <c r="M43" s="35" t="s">
        <v>35</v>
      </c>
      <c r="N43" s="37" t="s">
        <v>33</v>
      </c>
      <c r="O43" s="37" t="s">
        <v>31</v>
      </c>
      <c r="P43" s="41" t="s">
        <v>249</v>
      </c>
      <c r="Q43" s="41"/>
      <c r="R43" s="41" t="s">
        <v>174</v>
      </c>
      <c r="S43" s="35" t="s">
        <v>81</v>
      </c>
      <c r="T43" s="34"/>
      <c r="U43" s="36">
        <v>44552</v>
      </c>
      <c r="V43" s="13">
        <v>0.54166666666666663</v>
      </c>
      <c r="W43" s="12"/>
    </row>
    <row r="44" spans="2:25" ht="31.5" x14ac:dyDescent="0.25">
      <c r="B44" s="35">
        <f t="shared" si="1"/>
        <v>42</v>
      </c>
      <c r="C44" s="37" t="s">
        <v>250</v>
      </c>
      <c r="D44" s="36">
        <v>44536</v>
      </c>
      <c r="E44" s="36">
        <f t="shared" si="0"/>
        <v>44566</v>
      </c>
      <c r="F44" s="39" t="s">
        <v>251</v>
      </c>
      <c r="G44" s="39">
        <v>5011022206</v>
      </c>
      <c r="H44" s="35" t="s">
        <v>252</v>
      </c>
      <c r="I44" s="35" t="s">
        <v>39</v>
      </c>
      <c r="J44" s="35" t="s">
        <v>78</v>
      </c>
      <c r="K44" s="36">
        <v>25690</v>
      </c>
      <c r="L44" s="37" t="s">
        <v>253</v>
      </c>
      <c r="M44" s="35" t="s">
        <v>254</v>
      </c>
      <c r="N44" s="37" t="s">
        <v>33</v>
      </c>
      <c r="O44" s="37" t="s">
        <v>31</v>
      </c>
      <c r="P44" s="41" t="s">
        <v>255</v>
      </c>
      <c r="Q44" s="41" t="s">
        <v>37</v>
      </c>
      <c r="R44" s="41" t="s">
        <v>174</v>
      </c>
      <c r="S44" s="35" t="s">
        <v>32</v>
      </c>
      <c r="T44" s="34"/>
      <c r="U44" s="36">
        <v>44552</v>
      </c>
      <c r="V44" s="13">
        <v>0.54166666666666663</v>
      </c>
      <c r="W44" s="12"/>
    </row>
    <row r="45" spans="2:25" ht="63" x14ac:dyDescent="0.25">
      <c r="B45" s="35">
        <f t="shared" si="1"/>
        <v>43</v>
      </c>
      <c r="C45" s="37" t="s">
        <v>256</v>
      </c>
      <c r="D45" s="36">
        <v>44536</v>
      </c>
      <c r="E45" s="36">
        <f t="shared" si="0"/>
        <v>44566</v>
      </c>
      <c r="F45" s="37" t="s">
        <v>257</v>
      </c>
      <c r="G45" s="39">
        <v>5011035580</v>
      </c>
      <c r="H45" s="35" t="s">
        <v>258</v>
      </c>
      <c r="I45" s="33" t="s">
        <v>259</v>
      </c>
      <c r="J45" s="33" t="s">
        <v>49</v>
      </c>
      <c r="K45" s="38">
        <v>26148</v>
      </c>
      <c r="L45" s="37" t="s">
        <v>260</v>
      </c>
      <c r="M45" s="33" t="s">
        <v>261</v>
      </c>
      <c r="N45" s="34" t="s">
        <v>40</v>
      </c>
      <c r="O45" s="37" t="s">
        <v>31</v>
      </c>
      <c r="P45" s="41" t="s">
        <v>247</v>
      </c>
      <c r="Q45" s="41" t="s">
        <v>35</v>
      </c>
      <c r="R45" s="41" t="s">
        <v>236</v>
      </c>
      <c r="S45" s="35" t="s">
        <v>32</v>
      </c>
      <c r="T45" s="37"/>
      <c r="U45" s="36">
        <v>44552</v>
      </c>
      <c r="V45" s="13">
        <v>0.54166666666666663</v>
      </c>
      <c r="W45" s="12"/>
    </row>
    <row r="46" spans="2:25" ht="31.5" x14ac:dyDescent="0.25">
      <c r="B46" s="35">
        <f t="shared" si="1"/>
        <v>44</v>
      </c>
      <c r="C46" s="37" t="s">
        <v>262</v>
      </c>
      <c r="D46" s="36">
        <v>44536</v>
      </c>
      <c r="E46" s="36">
        <f t="shared" si="0"/>
        <v>44566</v>
      </c>
      <c r="F46" s="37" t="s">
        <v>263</v>
      </c>
      <c r="G46" s="39">
        <v>5011010024</v>
      </c>
      <c r="H46" s="35" t="s">
        <v>252</v>
      </c>
      <c r="I46" s="33" t="s">
        <v>39</v>
      </c>
      <c r="J46" s="33" t="s">
        <v>78</v>
      </c>
      <c r="K46" s="38">
        <v>25690</v>
      </c>
      <c r="L46" s="34" t="s">
        <v>253</v>
      </c>
      <c r="M46" s="35" t="s">
        <v>254</v>
      </c>
      <c r="N46" s="37" t="s">
        <v>33</v>
      </c>
      <c r="O46" s="37" t="s">
        <v>31</v>
      </c>
      <c r="P46" s="41" t="s">
        <v>255</v>
      </c>
      <c r="Q46" s="41" t="s">
        <v>35</v>
      </c>
      <c r="R46" s="41" t="s">
        <v>174</v>
      </c>
      <c r="S46" s="35" t="s">
        <v>32</v>
      </c>
      <c r="T46" s="37"/>
      <c r="U46" s="36">
        <v>44552</v>
      </c>
      <c r="V46" s="13">
        <v>0.54166666666666663</v>
      </c>
      <c r="W46" s="12"/>
    </row>
    <row r="47" spans="2:25" ht="31.5" x14ac:dyDescent="0.25">
      <c r="B47" s="35">
        <f t="shared" si="1"/>
        <v>45</v>
      </c>
      <c r="C47" s="37" t="s">
        <v>264</v>
      </c>
      <c r="D47" s="36">
        <v>44536</v>
      </c>
      <c r="E47" s="36">
        <f t="shared" si="0"/>
        <v>44566</v>
      </c>
      <c r="F47" s="37" t="s">
        <v>265</v>
      </c>
      <c r="G47" s="39">
        <v>7704042063</v>
      </c>
      <c r="H47" s="35" t="s">
        <v>266</v>
      </c>
      <c r="I47" s="33" t="s">
        <v>43</v>
      </c>
      <c r="J47" s="33" t="s">
        <v>44</v>
      </c>
      <c r="K47" s="38">
        <v>25485</v>
      </c>
      <c r="L47" s="34" t="s">
        <v>267</v>
      </c>
      <c r="M47" s="33" t="s">
        <v>268</v>
      </c>
      <c r="N47" s="34" t="s">
        <v>40</v>
      </c>
      <c r="O47" s="37" t="s">
        <v>31</v>
      </c>
      <c r="P47" s="41" t="s">
        <v>269</v>
      </c>
      <c r="Q47" s="41" t="s">
        <v>35</v>
      </c>
      <c r="R47" s="41" t="s">
        <v>174</v>
      </c>
      <c r="S47" s="35" t="s">
        <v>32</v>
      </c>
      <c r="T47" s="37"/>
      <c r="U47" s="36">
        <v>44552</v>
      </c>
      <c r="V47" s="13">
        <v>0.54166666666666663</v>
      </c>
      <c r="W47" s="12"/>
    </row>
    <row r="48" spans="2:25" ht="31.5" x14ac:dyDescent="0.25">
      <c r="B48" s="35">
        <f t="shared" si="1"/>
        <v>46</v>
      </c>
      <c r="C48" s="37" t="s">
        <v>264</v>
      </c>
      <c r="D48" s="36">
        <v>44536</v>
      </c>
      <c r="E48" s="36">
        <f t="shared" si="0"/>
        <v>44566</v>
      </c>
      <c r="F48" s="37" t="s">
        <v>265</v>
      </c>
      <c r="G48" s="39">
        <v>7704042063</v>
      </c>
      <c r="H48" s="35" t="s">
        <v>270</v>
      </c>
      <c r="I48" s="33" t="s">
        <v>56</v>
      </c>
      <c r="J48" s="33" t="s">
        <v>44</v>
      </c>
      <c r="K48" s="38">
        <v>26452</v>
      </c>
      <c r="L48" s="34" t="s">
        <v>95</v>
      </c>
      <c r="M48" s="33" t="s">
        <v>272</v>
      </c>
      <c r="N48" s="34" t="s">
        <v>40</v>
      </c>
      <c r="O48" s="37" t="s">
        <v>31</v>
      </c>
      <c r="P48" s="41" t="s">
        <v>269</v>
      </c>
      <c r="Q48" s="41" t="s">
        <v>35</v>
      </c>
      <c r="R48" s="41" t="s">
        <v>174</v>
      </c>
      <c r="S48" s="35" t="s">
        <v>32</v>
      </c>
      <c r="T48" s="34"/>
      <c r="U48" s="36">
        <v>44552</v>
      </c>
      <c r="V48" s="13">
        <v>0.54166666666666663</v>
      </c>
      <c r="W48" s="12"/>
    </row>
    <row r="49" spans="2:23" ht="31.5" x14ac:dyDescent="0.25">
      <c r="B49" s="35">
        <f t="shared" si="1"/>
        <v>47</v>
      </c>
      <c r="C49" s="37" t="s">
        <v>264</v>
      </c>
      <c r="D49" s="36">
        <v>44536</v>
      </c>
      <c r="E49" s="36">
        <f t="shared" si="0"/>
        <v>44566</v>
      </c>
      <c r="F49" s="37" t="s">
        <v>265</v>
      </c>
      <c r="G49" s="39">
        <v>7704042063</v>
      </c>
      <c r="H49" s="35" t="s">
        <v>271</v>
      </c>
      <c r="I49" s="33" t="s">
        <v>72</v>
      </c>
      <c r="J49" s="35" t="s">
        <v>243</v>
      </c>
      <c r="K49" s="36">
        <v>19929</v>
      </c>
      <c r="L49" s="34" t="s">
        <v>95</v>
      </c>
      <c r="M49" s="37" t="s">
        <v>273</v>
      </c>
      <c r="N49" s="34" t="s">
        <v>40</v>
      </c>
      <c r="O49" s="37" t="s">
        <v>31</v>
      </c>
      <c r="P49" s="41" t="s">
        <v>279</v>
      </c>
      <c r="Q49" s="41" t="s">
        <v>35</v>
      </c>
      <c r="R49" s="41" t="s">
        <v>236</v>
      </c>
      <c r="S49" s="35" t="s">
        <v>32</v>
      </c>
      <c r="T49" s="37"/>
      <c r="U49" s="36">
        <v>44552</v>
      </c>
      <c r="V49" s="13">
        <v>0.54166666666666663</v>
      </c>
      <c r="W49" s="12"/>
    </row>
    <row r="50" spans="2:23" ht="31.5" x14ac:dyDescent="0.25">
      <c r="B50" s="35">
        <f t="shared" si="1"/>
        <v>48</v>
      </c>
      <c r="C50" s="37" t="s">
        <v>274</v>
      </c>
      <c r="D50" s="36">
        <v>44536</v>
      </c>
      <c r="E50" s="36">
        <f t="shared" si="0"/>
        <v>44566</v>
      </c>
      <c r="F50" s="37" t="s">
        <v>275</v>
      </c>
      <c r="G50" s="39">
        <v>503214882221</v>
      </c>
      <c r="H50" s="35" t="s">
        <v>266</v>
      </c>
      <c r="I50" s="33" t="s">
        <v>43</v>
      </c>
      <c r="J50" s="33" t="s">
        <v>44</v>
      </c>
      <c r="K50" s="38">
        <v>25485</v>
      </c>
      <c r="L50" s="34" t="s">
        <v>267</v>
      </c>
      <c r="M50" s="33" t="s">
        <v>280</v>
      </c>
      <c r="N50" s="34" t="s">
        <v>40</v>
      </c>
      <c r="O50" s="37" t="s">
        <v>31</v>
      </c>
      <c r="P50" s="41" t="s">
        <v>269</v>
      </c>
      <c r="Q50" s="41" t="s">
        <v>35</v>
      </c>
      <c r="R50" s="41" t="s">
        <v>174</v>
      </c>
      <c r="S50" s="35" t="s">
        <v>32</v>
      </c>
      <c r="T50" s="34"/>
      <c r="U50" s="36">
        <v>44552</v>
      </c>
      <c r="V50" s="13">
        <v>0.54166666666666663</v>
      </c>
      <c r="W50" s="12"/>
    </row>
    <row r="51" spans="2:23" ht="31.5" x14ac:dyDescent="0.25">
      <c r="B51" s="35">
        <f t="shared" si="1"/>
        <v>49</v>
      </c>
      <c r="C51" s="37" t="s">
        <v>274</v>
      </c>
      <c r="D51" s="36">
        <v>44536</v>
      </c>
      <c r="E51" s="36">
        <f t="shared" si="0"/>
        <v>44566</v>
      </c>
      <c r="F51" s="37" t="s">
        <v>275</v>
      </c>
      <c r="G51" s="39">
        <v>503214882221</v>
      </c>
      <c r="H51" s="35" t="s">
        <v>270</v>
      </c>
      <c r="I51" s="33" t="s">
        <v>56</v>
      </c>
      <c r="J51" s="33" t="s">
        <v>44</v>
      </c>
      <c r="K51" s="38">
        <v>26452</v>
      </c>
      <c r="L51" s="34" t="s">
        <v>95</v>
      </c>
      <c r="M51" s="33" t="s">
        <v>280</v>
      </c>
      <c r="N51" s="34" t="s">
        <v>40</v>
      </c>
      <c r="O51" s="37" t="s">
        <v>31</v>
      </c>
      <c r="P51" s="41" t="s">
        <v>269</v>
      </c>
      <c r="Q51" s="41" t="s">
        <v>35</v>
      </c>
      <c r="R51" s="41" t="s">
        <v>174</v>
      </c>
      <c r="S51" s="35" t="s">
        <v>32</v>
      </c>
      <c r="T51" s="34"/>
      <c r="U51" s="36">
        <v>44552</v>
      </c>
      <c r="V51" s="13">
        <v>0.54166666666666663</v>
      </c>
      <c r="W51" s="12"/>
    </row>
    <row r="52" spans="2:23" ht="31.5" x14ac:dyDescent="0.25">
      <c r="B52" s="35">
        <f t="shared" si="1"/>
        <v>50</v>
      </c>
      <c r="C52" s="37" t="s">
        <v>274</v>
      </c>
      <c r="D52" s="36">
        <v>44536</v>
      </c>
      <c r="E52" s="36">
        <f t="shared" si="0"/>
        <v>44566</v>
      </c>
      <c r="F52" s="37" t="s">
        <v>275</v>
      </c>
      <c r="G52" s="39">
        <v>503214882221</v>
      </c>
      <c r="H52" s="35" t="s">
        <v>271</v>
      </c>
      <c r="I52" s="33" t="s">
        <v>72</v>
      </c>
      <c r="J52" s="35" t="s">
        <v>243</v>
      </c>
      <c r="K52" s="36">
        <v>19929</v>
      </c>
      <c r="L52" s="34" t="s">
        <v>95</v>
      </c>
      <c r="M52" s="37" t="s">
        <v>280</v>
      </c>
      <c r="N52" s="34" t="s">
        <v>40</v>
      </c>
      <c r="O52" s="37" t="s">
        <v>31</v>
      </c>
      <c r="P52" s="41" t="s">
        <v>279</v>
      </c>
      <c r="Q52" s="41" t="s">
        <v>35</v>
      </c>
      <c r="R52" s="41" t="s">
        <v>236</v>
      </c>
      <c r="S52" s="35" t="s">
        <v>32</v>
      </c>
      <c r="T52" s="34"/>
      <c r="U52" s="36">
        <v>44552</v>
      </c>
      <c r="V52" s="13">
        <v>0.56944444444444442</v>
      </c>
      <c r="W52" s="12"/>
    </row>
    <row r="53" spans="2:23" ht="31.5" x14ac:dyDescent="0.25">
      <c r="B53" s="35">
        <f t="shared" si="1"/>
        <v>51</v>
      </c>
      <c r="C53" s="37" t="s">
        <v>276</v>
      </c>
      <c r="D53" s="36">
        <v>44536</v>
      </c>
      <c r="E53" s="36">
        <f t="shared" si="0"/>
        <v>44566</v>
      </c>
      <c r="F53" s="37" t="s">
        <v>277</v>
      </c>
      <c r="G53" s="39">
        <v>5032213829</v>
      </c>
      <c r="H53" s="35" t="s">
        <v>270</v>
      </c>
      <c r="I53" s="33" t="s">
        <v>56</v>
      </c>
      <c r="J53" s="33" t="s">
        <v>44</v>
      </c>
      <c r="K53" s="38">
        <v>26452</v>
      </c>
      <c r="L53" s="34" t="s">
        <v>95</v>
      </c>
      <c r="M53" s="33" t="s">
        <v>278</v>
      </c>
      <c r="N53" s="34" t="s">
        <v>40</v>
      </c>
      <c r="O53" s="37" t="s">
        <v>31</v>
      </c>
      <c r="P53" s="41" t="s">
        <v>269</v>
      </c>
      <c r="Q53" s="41" t="s">
        <v>35</v>
      </c>
      <c r="R53" s="41" t="s">
        <v>174</v>
      </c>
      <c r="S53" s="35" t="s">
        <v>32</v>
      </c>
      <c r="T53" s="34"/>
      <c r="U53" s="36">
        <v>44552</v>
      </c>
      <c r="V53" s="13">
        <v>0.56944444444444442</v>
      </c>
      <c r="W53" s="12"/>
    </row>
    <row r="54" spans="2:23" ht="31.5" x14ac:dyDescent="0.25">
      <c r="B54" s="35">
        <f t="shared" si="1"/>
        <v>52</v>
      </c>
      <c r="C54" s="37" t="s">
        <v>276</v>
      </c>
      <c r="D54" s="36">
        <v>44536</v>
      </c>
      <c r="E54" s="36">
        <f t="shared" si="0"/>
        <v>44566</v>
      </c>
      <c r="F54" s="37" t="s">
        <v>277</v>
      </c>
      <c r="G54" s="39">
        <v>5032213829</v>
      </c>
      <c r="H54" s="35" t="s">
        <v>271</v>
      </c>
      <c r="I54" s="33" t="s">
        <v>72</v>
      </c>
      <c r="J54" s="35" t="s">
        <v>243</v>
      </c>
      <c r="K54" s="36">
        <v>19929</v>
      </c>
      <c r="L54" s="34" t="s">
        <v>95</v>
      </c>
      <c r="M54" s="37" t="s">
        <v>273</v>
      </c>
      <c r="N54" s="34" t="s">
        <v>40</v>
      </c>
      <c r="O54" s="37" t="s">
        <v>31</v>
      </c>
      <c r="P54" s="41" t="s">
        <v>279</v>
      </c>
      <c r="Q54" s="41" t="s">
        <v>35</v>
      </c>
      <c r="R54" s="41" t="s">
        <v>236</v>
      </c>
      <c r="S54" s="35" t="s">
        <v>32</v>
      </c>
      <c r="T54" s="34"/>
      <c r="U54" s="36">
        <v>44552</v>
      </c>
      <c r="V54" s="13">
        <v>0.56944444444444442</v>
      </c>
      <c r="W54" s="12"/>
    </row>
    <row r="55" spans="2:23" ht="31.5" x14ac:dyDescent="0.25">
      <c r="B55" s="35">
        <f t="shared" si="1"/>
        <v>53</v>
      </c>
      <c r="C55" s="37" t="s">
        <v>281</v>
      </c>
      <c r="D55" s="36">
        <v>44536</v>
      </c>
      <c r="E55" s="36">
        <f t="shared" si="0"/>
        <v>44566</v>
      </c>
      <c r="F55" s="39" t="s">
        <v>282</v>
      </c>
      <c r="G55" s="39">
        <v>7704476230</v>
      </c>
      <c r="H55" s="35" t="s">
        <v>270</v>
      </c>
      <c r="I55" s="33" t="s">
        <v>56</v>
      </c>
      <c r="J55" s="33" t="s">
        <v>44</v>
      </c>
      <c r="K55" s="38">
        <v>26452</v>
      </c>
      <c r="L55" s="34" t="s">
        <v>95</v>
      </c>
      <c r="M55" s="33" t="s">
        <v>283</v>
      </c>
      <c r="N55" s="34" t="s">
        <v>40</v>
      </c>
      <c r="O55" s="37" t="s">
        <v>31</v>
      </c>
      <c r="P55" s="41" t="s">
        <v>269</v>
      </c>
      <c r="Q55" s="41" t="s">
        <v>35</v>
      </c>
      <c r="R55" s="41" t="s">
        <v>174</v>
      </c>
      <c r="S55" s="35" t="s">
        <v>32</v>
      </c>
      <c r="T55" s="37"/>
      <c r="U55" s="36">
        <v>44552</v>
      </c>
      <c r="V55" s="13">
        <v>0.56944444444444442</v>
      </c>
      <c r="W55" s="12"/>
    </row>
    <row r="56" spans="2:23" ht="31.5" x14ac:dyDescent="0.25">
      <c r="B56" s="35">
        <f t="shared" si="1"/>
        <v>54</v>
      </c>
      <c r="C56" s="37" t="s">
        <v>281</v>
      </c>
      <c r="D56" s="36">
        <v>44536</v>
      </c>
      <c r="E56" s="36">
        <f t="shared" si="0"/>
        <v>44566</v>
      </c>
      <c r="F56" s="39" t="s">
        <v>282</v>
      </c>
      <c r="G56" s="39">
        <v>7704476230</v>
      </c>
      <c r="H56" s="35" t="s">
        <v>271</v>
      </c>
      <c r="I56" s="33" t="s">
        <v>72</v>
      </c>
      <c r="J56" s="35" t="s">
        <v>243</v>
      </c>
      <c r="K56" s="36">
        <v>19929</v>
      </c>
      <c r="L56" s="34" t="s">
        <v>95</v>
      </c>
      <c r="M56" s="37" t="s">
        <v>283</v>
      </c>
      <c r="N56" s="34" t="s">
        <v>40</v>
      </c>
      <c r="O56" s="37" t="s">
        <v>31</v>
      </c>
      <c r="P56" s="41" t="s">
        <v>279</v>
      </c>
      <c r="Q56" s="41" t="s">
        <v>35</v>
      </c>
      <c r="R56" s="41" t="s">
        <v>236</v>
      </c>
      <c r="S56" s="35" t="s">
        <v>32</v>
      </c>
      <c r="T56" s="37"/>
      <c r="U56" s="36">
        <v>44552</v>
      </c>
      <c r="V56" s="13">
        <v>0.56944444444444442</v>
      </c>
      <c r="W56" s="12"/>
    </row>
    <row r="57" spans="2:23" ht="31.5" x14ac:dyDescent="0.25">
      <c r="B57" s="35">
        <f t="shared" si="1"/>
        <v>55</v>
      </c>
      <c r="C57" s="37" t="s">
        <v>285</v>
      </c>
      <c r="D57" s="36">
        <v>44536</v>
      </c>
      <c r="E57" s="36">
        <f t="shared" si="0"/>
        <v>44566</v>
      </c>
      <c r="F57" s="39" t="s">
        <v>284</v>
      </c>
      <c r="G57" s="39">
        <v>5005046760</v>
      </c>
      <c r="H57" s="35" t="s">
        <v>266</v>
      </c>
      <c r="I57" s="33" t="s">
        <v>43</v>
      </c>
      <c r="J57" s="33" t="s">
        <v>44</v>
      </c>
      <c r="K57" s="38">
        <v>25485</v>
      </c>
      <c r="L57" s="34" t="s">
        <v>267</v>
      </c>
      <c r="M57" s="33" t="s">
        <v>268</v>
      </c>
      <c r="N57" s="34" t="s">
        <v>40</v>
      </c>
      <c r="O57" s="37" t="s">
        <v>31</v>
      </c>
      <c r="P57" s="41" t="s">
        <v>269</v>
      </c>
      <c r="Q57" s="41" t="s">
        <v>35</v>
      </c>
      <c r="R57" s="41" t="s">
        <v>174</v>
      </c>
      <c r="S57" s="35" t="s">
        <v>32</v>
      </c>
      <c r="T57" s="37"/>
      <c r="U57" s="36">
        <v>44552</v>
      </c>
      <c r="V57" s="13">
        <v>0.56944444444444442</v>
      </c>
      <c r="W57" s="12"/>
    </row>
    <row r="58" spans="2:23" ht="31.5" x14ac:dyDescent="0.25">
      <c r="B58" s="35">
        <f t="shared" si="1"/>
        <v>56</v>
      </c>
      <c r="C58" s="37" t="s">
        <v>293</v>
      </c>
      <c r="D58" s="36">
        <v>44536</v>
      </c>
      <c r="E58" s="36">
        <f t="shared" si="0"/>
        <v>44566</v>
      </c>
      <c r="F58" s="39" t="s">
        <v>286</v>
      </c>
      <c r="G58" s="39">
        <v>5024020510</v>
      </c>
      <c r="H58" s="35" t="s">
        <v>287</v>
      </c>
      <c r="I58" s="33" t="s">
        <v>43</v>
      </c>
      <c r="J58" s="33" t="s">
        <v>288</v>
      </c>
      <c r="K58" s="38">
        <v>22441</v>
      </c>
      <c r="L58" s="37" t="s">
        <v>45</v>
      </c>
      <c r="M58" s="33" t="s">
        <v>289</v>
      </c>
      <c r="N58" s="34" t="s">
        <v>40</v>
      </c>
      <c r="O58" s="37" t="s">
        <v>31</v>
      </c>
      <c r="P58" s="41" t="s">
        <v>290</v>
      </c>
      <c r="Q58" s="41" t="s">
        <v>35</v>
      </c>
      <c r="R58" s="41" t="s">
        <v>236</v>
      </c>
      <c r="S58" s="35" t="s">
        <v>32</v>
      </c>
      <c r="T58" s="37"/>
      <c r="U58" s="36">
        <v>44552</v>
      </c>
      <c r="V58" s="13">
        <v>0.56944444444444442</v>
      </c>
      <c r="W58" s="12"/>
    </row>
    <row r="59" spans="2:23" ht="31.5" x14ac:dyDescent="0.25">
      <c r="B59" s="35">
        <f t="shared" si="1"/>
        <v>57</v>
      </c>
      <c r="C59" s="37" t="s">
        <v>293</v>
      </c>
      <c r="D59" s="36">
        <v>44536</v>
      </c>
      <c r="E59" s="36">
        <f t="shared" si="0"/>
        <v>44566</v>
      </c>
      <c r="F59" s="39" t="s">
        <v>286</v>
      </c>
      <c r="G59" s="39">
        <v>5024020510</v>
      </c>
      <c r="H59" s="35" t="s">
        <v>291</v>
      </c>
      <c r="I59" s="33" t="s">
        <v>43</v>
      </c>
      <c r="J59" s="33" t="s">
        <v>62</v>
      </c>
      <c r="K59" s="38">
        <v>27656</v>
      </c>
      <c r="L59" s="37" t="s">
        <v>97</v>
      </c>
      <c r="M59" s="33" t="s">
        <v>292</v>
      </c>
      <c r="N59" s="34" t="s">
        <v>40</v>
      </c>
      <c r="O59" s="37" t="s">
        <v>31</v>
      </c>
      <c r="P59" s="41" t="s">
        <v>290</v>
      </c>
      <c r="Q59" s="41" t="s">
        <v>35</v>
      </c>
      <c r="R59" s="41" t="s">
        <v>236</v>
      </c>
      <c r="S59" s="35" t="s">
        <v>32</v>
      </c>
      <c r="T59" s="37"/>
      <c r="U59" s="36">
        <v>44552</v>
      </c>
      <c r="V59" s="13">
        <v>0.56944444444444442</v>
      </c>
      <c r="W59" s="12"/>
    </row>
    <row r="60" spans="2:23" ht="31.5" x14ac:dyDescent="0.25">
      <c r="B60" s="35">
        <f t="shared" si="1"/>
        <v>58</v>
      </c>
      <c r="C60" s="37" t="s">
        <v>298</v>
      </c>
      <c r="D60" s="36">
        <v>44536</v>
      </c>
      <c r="E60" s="36">
        <f t="shared" si="0"/>
        <v>44566</v>
      </c>
      <c r="F60" s="39" t="s">
        <v>294</v>
      </c>
      <c r="G60" s="39">
        <v>5024087218</v>
      </c>
      <c r="H60" s="35" t="s">
        <v>287</v>
      </c>
      <c r="I60" s="33" t="s">
        <v>43</v>
      </c>
      <c r="J60" s="33" t="s">
        <v>288</v>
      </c>
      <c r="K60" s="38">
        <v>22441</v>
      </c>
      <c r="L60" s="37" t="s">
        <v>45</v>
      </c>
      <c r="M60" s="33" t="s">
        <v>289</v>
      </c>
      <c r="N60" s="34" t="s">
        <v>40</v>
      </c>
      <c r="O60" s="37" t="s">
        <v>31</v>
      </c>
      <c r="P60" s="41" t="s">
        <v>290</v>
      </c>
      <c r="Q60" s="41" t="s">
        <v>35</v>
      </c>
      <c r="R60" s="41" t="s">
        <v>236</v>
      </c>
      <c r="S60" s="35" t="s">
        <v>32</v>
      </c>
      <c r="T60" s="34"/>
      <c r="U60" s="36">
        <v>44552</v>
      </c>
      <c r="V60" s="13">
        <v>0.56944444444444442</v>
      </c>
      <c r="W60" s="12"/>
    </row>
    <row r="61" spans="2:23" ht="31.5" x14ac:dyDescent="0.25">
      <c r="B61" s="35">
        <v>59</v>
      </c>
      <c r="C61" s="37" t="s">
        <v>298</v>
      </c>
      <c r="D61" s="36">
        <v>44536</v>
      </c>
      <c r="E61" s="36">
        <f t="shared" si="0"/>
        <v>44566</v>
      </c>
      <c r="F61" s="39" t="s">
        <v>294</v>
      </c>
      <c r="G61" s="39">
        <v>5024087218</v>
      </c>
      <c r="H61" s="35" t="s">
        <v>295</v>
      </c>
      <c r="I61" s="35" t="s">
        <v>296</v>
      </c>
      <c r="J61" s="35" t="s">
        <v>237</v>
      </c>
      <c r="K61" s="36">
        <v>25820</v>
      </c>
      <c r="L61" s="37" t="s">
        <v>97</v>
      </c>
      <c r="M61" s="35" t="s">
        <v>268</v>
      </c>
      <c r="N61" s="34" t="s">
        <v>40</v>
      </c>
      <c r="O61" s="37" t="s">
        <v>31</v>
      </c>
      <c r="P61" s="41" t="s">
        <v>290</v>
      </c>
      <c r="Q61" s="41" t="s">
        <v>35</v>
      </c>
      <c r="R61" s="41" t="s">
        <v>236</v>
      </c>
      <c r="S61" s="35" t="s">
        <v>32</v>
      </c>
      <c r="T61" s="34"/>
      <c r="U61" s="36">
        <v>44552</v>
      </c>
      <c r="V61" s="13">
        <v>0.59722222222222221</v>
      </c>
      <c r="W61" s="12"/>
    </row>
    <row r="62" spans="2:23" ht="31.5" x14ac:dyDescent="0.25">
      <c r="B62" s="35">
        <v>60</v>
      </c>
      <c r="C62" s="37" t="s">
        <v>298</v>
      </c>
      <c r="D62" s="36">
        <v>44536</v>
      </c>
      <c r="E62" s="36">
        <f t="shared" si="0"/>
        <v>44566</v>
      </c>
      <c r="F62" s="39" t="s">
        <v>294</v>
      </c>
      <c r="G62" s="39">
        <v>5024087218</v>
      </c>
      <c r="H62" s="35" t="s">
        <v>204</v>
      </c>
      <c r="I62" s="33" t="s">
        <v>93</v>
      </c>
      <c r="J62" s="33" t="s">
        <v>69</v>
      </c>
      <c r="K62" s="38">
        <v>19134</v>
      </c>
      <c r="L62" s="37" t="s">
        <v>97</v>
      </c>
      <c r="M62" s="35" t="s">
        <v>297</v>
      </c>
      <c r="N62" s="34" t="s">
        <v>40</v>
      </c>
      <c r="O62" s="37" t="s">
        <v>31</v>
      </c>
      <c r="P62" s="41" t="s">
        <v>290</v>
      </c>
      <c r="Q62" s="41" t="s">
        <v>35</v>
      </c>
      <c r="R62" s="41" t="s">
        <v>236</v>
      </c>
      <c r="S62" s="35" t="s">
        <v>32</v>
      </c>
      <c r="T62" s="34"/>
      <c r="U62" s="36">
        <v>44552</v>
      </c>
      <c r="V62" s="13">
        <v>0.59722222222222221</v>
      </c>
      <c r="W62" s="12"/>
    </row>
    <row r="63" spans="2:23" ht="31.5" x14ac:dyDescent="0.25">
      <c r="B63" s="35">
        <v>61</v>
      </c>
      <c r="C63" s="37" t="s">
        <v>299</v>
      </c>
      <c r="D63" s="36">
        <v>44536</v>
      </c>
      <c r="E63" s="36">
        <f t="shared" si="0"/>
        <v>44566</v>
      </c>
      <c r="F63" s="39" t="s">
        <v>300</v>
      </c>
      <c r="G63" s="39">
        <v>5032047307</v>
      </c>
      <c r="H63" s="36" t="s">
        <v>287</v>
      </c>
      <c r="I63" s="35" t="s">
        <v>43</v>
      </c>
      <c r="J63" s="35" t="s">
        <v>288</v>
      </c>
      <c r="K63" s="38">
        <v>22441</v>
      </c>
      <c r="L63" s="37" t="s">
        <v>45</v>
      </c>
      <c r="M63" s="33" t="s">
        <v>289</v>
      </c>
      <c r="N63" s="34" t="s">
        <v>40</v>
      </c>
      <c r="O63" s="37" t="s">
        <v>31</v>
      </c>
      <c r="P63" s="41" t="s">
        <v>290</v>
      </c>
      <c r="Q63" s="41" t="s">
        <v>35</v>
      </c>
      <c r="R63" s="41" t="s">
        <v>174</v>
      </c>
      <c r="S63" s="35" t="s">
        <v>32</v>
      </c>
      <c r="T63" s="34"/>
      <c r="U63" s="36">
        <v>44552</v>
      </c>
      <c r="V63" s="13">
        <v>0.59722222222222221</v>
      </c>
      <c r="W63" s="12"/>
    </row>
    <row r="64" spans="2:23" ht="31.5" x14ac:dyDescent="0.25">
      <c r="B64" s="35">
        <v>62</v>
      </c>
      <c r="C64" s="37" t="s">
        <v>299</v>
      </c>
      <c r="D64" s="36">
        <v>44536</v>
      </c>
      <c r="E64" s="36">
        <f t="shared" si="0"/>
        <v>44566</v>
      </c>
      <c r="F64" s="39" t="s">
        <v>300</v>
      </c>
      <c r="G64" s="39">
        <v>5032047307</v>
      </c>
      <c r="H64" s="36" t="s">
        <v>301</v>
      </c>
      <c r="I64" s="35" t="s">
        <v>46</v>
      </c>
      <c r="J64" s="35" t="s">
        <v>64</v>
      </c>
      <c r="K64" s="36">
        <v>25510</v>
      </c>
      <c r="L64" s="37" t="s">
        <v>302</v>
      </c>
      <c r="M64" s="35" t="s">
        <v>303</v>
      </c>
      <c r="N64" s="34" t="s">
        <v>40</v>
      </c>
      <c r="O64" s="37" t="s">
        <v>31</v>
      </c>
      <c r="P64" s="41" t="s">
        <v>304</v>
      </c>
      <c r="Q64" s="41" t="s">
        <v>35</v>
      </c>
      <c r="R64" s="41" t="s">
        <v>236</v>
      </c>
      <c r="S64" s="35" t="s">
        <v>32</v>
      </c>
      <c r="T64" s="34"/>
      <c r="U64" s="36">
        <v>44552</v>
      </c>
      <c r="V64" s="13">
        <v>0.59722222222222221</v>
      </c>
      <c r="W64" s="12"/>
    </row>
    <row r="65" spans="2:23" ht="31.5" x14ac:dyDescent="0.25">
      <c r="B65" s="35">
        <v>63</v>
      </c>
      <c r="C65" s="37" t="s">
        <v>306</v>
      </c>
      <c r="D65" s="36">
        <v>44537</v>
      </c>
      <c r="E65" s="36">
        <f t="shared" si="0"/>
        <v>44567</v>
      </c>
      <c r="F65" s="39" t="s">
        <v>305</v>
      </c>
      <c r="G65" s="39">
        <v>7727307527</v>
      </c>
      <c r="H65" s="35" t="s">
        <v>88</v>
      </c>
      <c r="I65" s="33" t="s">
        <v>307</v>
      </c>
      <c r="J65" s="33" t="s">
        <v>64</v>
      </c>
      <c r="K65" s="38">
        <v>25713</v>
      </c>
      <c r="L65" s="34" t="s">
        <v>54</v>
      </c>
      <c r="M65" s="33"/>
      <c r="N65" s="34" t="s">
        <v>40</v>
      </c>
      <c r="O65" s="37" t="s">
        <v>31</v>
      </c>
      <c r="P65" s="41" t="s">
        <v>308</v>
      </c>
      <c r="Q65" s="35"/>
      <c r="R65" s="41" t="s">
        <v>174</v>
      </c>
      <c r="S65" s="35" t="s">
        <v>81</v>
      </c>
      <c r="T65" s="34"/>
      <c r="U65" s="36">
        <v>44552</v>
      </c>
      <c r="V65" s="13">
        <v>0.59722222222222221</v>
      </c>
      <c r="W65" s="12"/>
    </row>
    <row r="66" spans="2:23" ht="63" x14ac:dyDescent="0.25">
      <c r="B66" s="35">
        <v>64</v>
      </c>
      <c r="C66" s="37" t="s">
        <v>309</v>
      </c>
      <c r="D66" s="36">
        <v>44537</v>
      </c>
      <c r="E66" s="36">
        <f t="shared" si="0"/>
        <v>44567</v>
      </c>
      <c r="F66" s="39" t="s">
        <v>305</v>
      </c>
      <c r="G66" s="39">
        <v>7727307527</v>
      </c>
      <c r="H66" s="35" t="s">
        <v>310</v>
      </c>
      <c r="I66" s="33" t="s">
        <v>43</v>
      </c>
      <c r="J66" s="33" t="s">
        <v>44</v>
      </c>
      <c r="K66" s="38">
        <v>30153</v>
      </c>
      <c r="L66" s="34" t="s">
        <v>456</v>
      </c>
      <c r="M66" s="33"/>
      <c r="N66" s="34" t="s">
        <v>40</v>
      </c>
      <c r="O66" s="37" t="s">
        <v>31</v>
      </c>
      <c r="P66" s="41" t="s">
        <v>311</v>
      </c>
      <c r="Q66" s="41"/>
      <c r="R66" s="41" t="s">
        <v>174</v>
      </c>
      <c r="S66" s="35" t="s">
        <v>81</v>
      </c>
      <c r="T66" s="34"/>
      <c r="U66" s="36">
        <v>44552</v>
      </c>
      <c r="V66" s="13">
        <v>0.59722222222222221</v>
      </c>
      <c r="W66" s="12"/>
    </row>
    <row r="67" spans="2:23" ht="31.5" x14ac:dyDescent="0.25">
      <c r="B67" s="35">
        <v>65</v>
      </c>
      <c r="C67" s="37" t="s">
        <v>312</v>
      </c>
      <c r="D67" s="36">
        <v>44537</v>
      </c>
      <c r="E67" s="36">
        <f t="shared" ref="E67:E102" si="2">D67+30</f>
        <v>44567</v>
      </c>
      <c r="F67" s="39" t="s">
        <v>305</v>
      </c>
      <c r="G67" s="39">
        <v>7727307527</v>
      </c>
      <c r="H67" s="35" t="s">
        <v>313</v>
      </c>
      <c r="I67" s="33" t="s">
        <v>219</v>
      </c>
      <c r="J67" s="33" t="s">
        <v>314</v>
      </c>
      <c r="K67" s="38">
        <v>29663</v>
      </c>
      <c r="L67" s="34" t="s">
        <v>317</v>
      </c>
      <c r="M67" s="33"/>
      <c r="N67" s="34" t="s">
        <v>40</v>
      </c>
      <c r="O67" s="37" t="s">
        <v>31</v>
      </c>
      <c r="P67" s="41" t="s">
        <v>311</v>
      </c>
      <c r="Q67" s="41"/>
      <c r="R67" s="41" t="s">
        <v>174</v>
      </c>
      <c r="S67" s="35" t="s">
        <v>81</v>
      </c>
      <c r="T67" s="34"/>
      <c r="U67" s="36">
        <v>44552</v>
      </c>
      <c r="V67" s="13">
        <v>0.59722222222222221</v>
      </c>
      <c r="W67" s="12"/>
    </row>
    <row r="68" spans="2:23" ht="47.25" x14ac:dyDescent="0.25">
      <c r="B68" s="35">
        <v>66</v>
      </c>
      <c r="C68" s="37" t="s">
        <v>315</v>
      </c>
      <c r="D68" s="36">
        <v>44537</v>
      </c>
      <c r="E68" s="36">
        <f t="shared" si="2"/>
        <v>44567</v>
      </c>
      <c r="F68" s="39" t="s">
        <v>305</v>
      </c>
      <c r="G68" s="39">
        <v>7727307527</v>
      </c>
      <c r="H68" s="35" t="s">
        <v>316</v>
      </c>
      <c r="I68" s="35" t="s">
        <v>43</v>
      </c>
      <c r="J68" s="35" t="s">
        <v>435</v>
      </c>
      <c r="K68" s="36">
        <v>28035</v>
      </c>
      <c r="L68" s="34" t="s">
        <v>318</v>
      </c>
      <c r="M68" s="33"/>
      <c r="N68" s="33" t="s">
        <v>33</v>
      </c>
      <c r="O68" s="37" t="s">
        <v>31</v>
      </c>
      <c r="P68" s="41" t="s">
        <v>311</v>
      </c>
      <c r="Q68" s="41"/>
      <c r="R68" s="41" t="s">
        <v>174</v>
      </c>
      <c r="S68" s="35" t="s">
        <v>81</v>
      </c>
      <c r="T68" s="34"/>
      <c r="U68" s="36">
        <v>44552</v>
      </c>
      <c r="V68" s="13">
        <v>0.59722222222222221</v>
      </c>
      <c r="W68" s="12"/>
    </row>
    <row r="69" spans="2:23" ht="31.5" x14ac:dyDescent="0.25">
      <c r="B69" s="35">
        <v>67</v>
      </c>
      <c r="C69" s="37" t="s">
        <v>319</v>
      </c>
      <c r="D69" s="36">
        <v>44537</v>
      </c>
      <c r="E69" s="36">
        <f t="shared" si="2"/>
        <v>44567</v>
      </c>
      <c r="F69" s="39" t="s">
        <v>305</v>
      </c>
      <c r="G69" s="39">
        <v>7727307527</v>
      </c>
      <c r="H69" s="35" t="s">
        <v>320</v>
      </c>
      <c r="I69" s="35" t="s">
        <v>151</v>
      </c>
      <c r="J69" s="35" t="s">
        <v>321</v>
      </c>
      <c r="K69" s="36">
        <v>31142</v>
      </c>
      <c r="L69" s="34" t="s">
        <v>83</v>
      </c>
      <c r="M69" s="33"/>
      <c r="N69" s="33" t="s">
        <v>40</v>
      </c>
      <c r="O69" s="37" t="s">
        <v>31</v>
      </c>
      <c r="P69" s="41" t="s">
        <v>311</v>
      </c>
      <c r="Q69" s="41"/>
      <c r="R69" s="41" t="s">
        <v>174</v>
      </c>
      <c r="S69" s="35" t="s">
        <v>81</v>
      </c>
      <c r="T69" s="34"/>
      <c r="U69" s="36">
        <v>44552</v>
      </c>
      <c r="V69" s="13">
        <v>0.59722222222222221</v>
      </c>
      <c r="W69" s="12"/>
    </row>
    <row r="70" spans="2:23" ht="31.5" x14ac:dyDescent="0.25">
      <c r="B70" s="35">
        <v>68</v>
      </c>
      <c r="C70" s="37" t="s">
        <v>322</v>
      </c>
      <c r="D70" s="36">
        <v>44537</v>
      </c>
      <c r="E70" s="36">
        <f t="shared" si="2"/>
        <v>44567</v>
      </c>
      <c r="F70" s="37" t="s">
        <v>324</v>
      </c>
      <c r="G70" s="32">
        <v>5005028898</v>
      </c>
      <c r="H70" s="35" t="s">
        <v>325</v>
      </c>
      <c r="I70" s="33" t="s">
        <v>117</v>
      </c>
      <c r="J70" s="33" t="s">
        <v>41</v>
      </c>
      <c r="K70" s="38">
        <v>27506</v>
      </c>
      <c r="L70" s="37" t="s">
        <v>326</v>
      </c>
      <c r="M70" s="33" t="s">
        <v>334</v>
      </c>
      <c r="N70" s="33" t="s">
        <v>40</v>
      </c>
      <c r="O70" s="34" t="s">
        <v>327</v>
      </c>
      <c r="P70" s="41" t="s">
        <v>328</v>
      </c>
      <c r="Q70" s="41"/>
      <c r="R70" s="41" t="s">
        <v>329</v>
      </c>
      <c r="S70" s="35" t="s">
        <v>48</v>
      </c>
      <c r="T70" s="34"/>
      <c r="U70" s="36">
        <v>44552</v>
      </c>
      <c r="V70" s="13">
        <v>0.59722222222222221</v>
      </c>
      <c r="W70" s="12"/>
    </row>
    <row r="71" spans="2:23" ht="47.25" x14ac:dyDescent="0.25">
      <c r="B71" s="35">
        <v>69</v>
      </c>
      <c r="C71" s="37" t="s">
        <v>330</v>
      </c>
      <c r="D71" s="36">
        <v>44537</v>
      </c>
      <c r="E71" s="36">
        <f t="shared" si="2"/>
        <v>44567</v>
      </c>
      <c r="F71" s="37" t="s">
        <v>324</v>
      </c>
      <c r="G71" s="32">
        <v>5005028898</v>
      </c>
      <c r="H71" s="35" t="s">
        <v>331</v>
      </c>
      <c r="I71" s="33" t="s">
        <v>151</v>
      </c>
      <c r="J71" s="33" t="s">
        <v>332</v>
      </c>
      <c r="K71" s="38">
        <v>23095</v>
      </c>
      <c r="L71" s="34" t="s">
        <v>457</v>
      </c>
      <c r="M71" s="33" t="s">
        <v>333</v>
      </c>
      <c r="N71" s="33" t="s">
        <v>40</v>
      </c>
      <c r="O71" s="34" t="s">
        <v>327</v>
      </c>
      <c r="P71" s="41" t="s">
        <v>328</v>
      </c>
      <c r="Q71" s="35"/>
      <c r="R71" s="35" t="s">
        <v>329</v>
      </c>
      <c r="S71" s="35" t="s">
        <v>48</v>
      </c>
      <c r="T71" s="34"/>
      <c r="U71" s="36">
        <v>44552</v>
      </c>
      <c r="V71" s="13">
        <v>0.59722222222222221</v>
      </c>
      <c r="W71" s="12"/>
    </row>
    <row r="72" spans="2:23" ht="47.25" x14ac:dyDescent="0.25">
      <c r="B72" s="35">
        <v>70</v>
      </c>
      <c r="C72" s="37" t="s">
        <v>335</v>
      </c>
      <c r="D72" s="36">
        <v>44537</v>
      </c>
      <c r="E72" s="36">
        <f t="shared" si="2"/>
        <v>44567</v>
      </c>
      <c r="F72" s="37" t="s">
        <v>324</v>
      </c>
      <c r="G72" s="32">
        <v>5005028898</v>
      </c>
      <c r="H72" s="35" t="s">
        <v>336</v>
      </c>
      <c r="I72" s="33" t="s">
        <v>337</v>
      </c>
      <c r="J72" s="33" t="s">
        <v>338</v>
      </c>
      <c r="K72" s="38">
        <v>25602</v>
      </c>
      <c r="L72" s="34" t="s">
        <v>458</v>
      </c>
      <c r="M72" s="33" t="s">
        <v>339</v>
      </c>
      <c r="N72" s="33" t="s">
        <v>47</v>
      </c>
      <c r="O72" s="34" t="s">
        <v>327</v>
      </c>
      <c r="P72" s="41"/>
      <c r="Q72" s="41"/>
      <c r="R72" s="41" t="s">
        <v>329</v>
      </c>
      <c r="S72" s="35" t="s">
        <v>48</v>
      </c>
      <c r="T72" s="34"/>
      <c r="U72" s="36">
        <v>44552</v>
      </c>
      <c r="V72" s="13">
        <v>0.59722222222222221</v>
      </c>
      <c r="W72" s="12"/>
    </row>
    <row r="73" spans="2:23" ht="31.5" x14ac:dyDescent="0.25">
      <c r="B73" s="35">
        <v>71</v>
      </c>
      <c r="C73" s="37" t="s">
        <v>343</v>
      </c>
      <c r="D73" s="36">
        <v>44537</v>
      </c>
      <c r="E73" s="36">
        <f t="shared" si="2"/>
        <v>44567</v>
      </c>
      <c r="F73" s="37" t="s">
        <v>340</v>
      </c>
      <c r="G73" s="32">
        <v>2903003430</v>
      </c>
      <c r="H73" s="35" t="s">
        <v>341</v>
      </c>
      <c r="I73" s="35" t="s">
        <v>75</v>
      </c>
      <c r="J73" s="35" t="s">
        <v>52</v>
      </c>
      <c r="K73" s="36">
        <v>22119</v>
      </c>
      <c r="L73" s="34" t="s">
        <v>45</v>
      </c>
      <c r="M73" s="35" t="s">
        <v>342</v>
      </c>
      <c r="N73" s="37" t="s">
        <v>40</v>
      </c>
      <c r="O73" s="37" t="s">
        <v>31</v>
      </c>
      <c r="P73" s="41" t="s">
        <v>347</v>
      </c>
      <c r="Q73" s="41" t="s">
        <v>37</v>
      </c>
      <c r="R73" s="41" t="s">
        <v>174</v>
      </c>
      <c r="S73" s="35" t="s">
        <v>32</v>
      </c>
      <c r="T73" s="37"/>
      <c r="U73" s="36">
        <v>44552</v>
      </c>
      <c r="V73" s="13">
        <v>0.625</v>
      </c>
      <c r="W73" s="12"/>
    </row>
    <row r="74" spans="2:23" ht="31.5" x14ac:dyDescent="0.25">
      <c r="B74" s="35">
        <v>72</v>
      </c>
      <c r="C74" s="37" t="s">
        <v>343</v>
      </c>
      <c r="D74" s="36">
        <v>44537</v>
      </c>
      <c r="E74" s="36">
        <f t="shared" si="2"/>
        <v>44567</v>
      </c>
      <c r="F74" s="37" t="s">
        <v>340</v>
      </c>
      <c r="G74" s="32">
        <v>2903003430</v>
      </c>
      <c r="H74" s="35" t="s">
        <v>344</v>
      </c>
      <c r="I74" s="35" t="s">
        <v>66</v>
      </c>
      <c r="J74" s="35" t="s">
        <v>61</v>
      </c>
      <c r="K74" s="36">
        <v>23225</v>
      </c>
      <c r="L74" s="34" t="s">
        <v>345</v>
      </c>
      <c r="M74" s="35" t="s">
        <v>346</v>
      </c>
      <c r="N74" s="37" t="s">
        <v>40</v>
      </c>
      <c r="O74" s="37" t="s">
        <v>31</v>
      </c>
      <c r="P74" s="41" t="s">
        <v>348</v>
      </c>
      <c r="Q74" s="41" t="s">
        <v>37</v>
      </c>
      <c r="R74" s="41" t="s">
        <v>236</v>
      </c>
      <c r="S74" s="35" t="s">
        <v>32</v>
      </c>
      <c r="T74" s="37"/>
      <c r="U74" s="36">
        <v>44552</v>
      </c>
      <c r="V74" s="13">
        <v>0.625</v>
      </c>
      <c r="W74" s="12"/>
    </row>
    <row r="75" spans="2:23" ht="47.25" x14ac:dyDescent="0.25">
      <c r="B75" s="35">
        <v>73</v>
      </c>
      <c r="C75" s="37" t="s">
        <v>349</v>
      </c>
      <c r="D75" s="36">
        <v>44537</v>
      </c>
      <c r="E75" s="36">
        <f t="shared" si="2"/>
        <v>44567</v>
      </c>
      <c r="F75" s="37" t="s">
        <v>323</v>
      </c>
      <c r="G75" s="32">
        <v>5005028898</v>
      </c>
      <c r="H75" s="36" t="s">
        <v>336</v>
      </c>
      <c r="I75" s="37" t="s">
        <v>337</v>
      </c>
      <c r="J75" s="35" t="s">
        <v>321</v>
      </c>
      <c r="K75" s="36">
        <v>25602</v>
      </c>
      <c r="L75" s="34" t="s">
        <v>458</v>
      </c>
      <c r="M75" s="37" t="s">
        <v>339</v>
      </c>
      <c r="N75" s="37" t="s">
        <v>47</v>
      </c>
      <c r="O75" s="34" t="s">
        <v>350</v>
      </c>
      <c r="P75" s="41"/>
      <c r="Q75" s="41" t="s">
        <v>35</v>
      </c>
      <c r="R75" s="35" t="s">
        <v>58</v>
      </c>
      <c r="S75" s="35" t="s">
        <v>32</v>
      </c>
      <c r="T75" s="37"/>
      <c r="U75" s="36">
        <v>44552</v>
      </c>
      <c r="V75" s="13">
        <v>0.625</v>
      </c>
      <c r="W75" s="12"/>
    </row>
    <row r="76" spans="2:23" ht="31.5" x14ac:dyDescent="0.25">
      <c r="B76" s="35">
        <v>74</v>
      </c>
      <c r="C76" s="37" t="s">
        <v>351</v>
      </c>
      <c r="D76" s="36">
        <v>44537</v>
      </c>
      <c r="E76" s="36">
        <f t="shared" si="2"/>
        <v>44567</v>
      </c>
      <c r="F76" s="37" t="s">
        <v>323</v>
      </c>
      <c r="G76" s="32">
        <v>5005028898</v>
      </c>
      <c r="H76" s="36" t="s">
        <v>325</v>
      </c>
      <c r="I76" s="37" t="s">
        <v>352</v>
      </c>
      <c r="J76" s="35" t="s">
        <v>41</v>
      </c>
      <c r="K76" s="40">
        <v>27506</v>
      </c>
      <c r="L76" s="37" t="s">
        <v>326</v>
      </c>
      <c r="M76" s="37" t="s">
        <v>334</v>
      </c>
      <c r="N76" s="37" t="s">
        <v>33</v>
      </c>
      <c r="O76" s="34" t="s">
        <v>350</v>
      </c>
      <c r="P76" s="41" t="s">
        <v>353</v>
      </c>
      <c r="Q76" s="41" t="s">
        <v>35</v>
      </c>
      <c r="R76" s="41" t="s">
        <v>121</v>
      </c>
      <c r="S76" s="35" t="s">
        <v>32</v>
      </c>
      <c r="T76" s="37"/>
      <c r="U76" s="36">
        <v>44552</v>
      </c>
      <c r="V76" s="13">
        <v>0.625</v>
      </c>
      <c r="W76" s="12"/>
    </row>
    <row r="77" spans="2:23" ht="31.5" x14ac:dyDescent="0.25">
      <c r="B77" s="35">
        <v>75</v>
      </c>
      <c r="C77" s="37" t="s">
        <v>354</v>
      </c>
      <c r="D77" s="36">
        <v>44537</v>
      </c>
      <c r="E77" s="36">
        <f t="shared" si="2"/>
        <v>44567</v>
      </c>
      <c r="F77" s="37" t="s">
        <v>323</v>
      </c>
      <c r="G77" s="32">
        <v>5005028898</v>
      </c>
      <c r="H77" s="35" t="s">
        <v>355</v>
      </c>
      <c r="I77" s="35" t="s">
        <v>68</v>
      </c>
      <c r="J77" s="35" t="s">
        <v>356</v>
      </c>
      <c r="K77" s="36">
        <v>22815</v>
      </c>
      <c r="L77" s="37" t="s">
        <v>357</v>
      </c>
      <c r="M77" s="37" t="s">
        <v>358</v>
      </c>
      <c r="N77" s="37" t="s">
        <v>40</v>
      </c>
      <c r="O77" s="34" t="s">
        <v>350</v>
      </c>
      <c r="P77" s="41" t="s">
        <v>359</v>
      </c>
      <c r="Q77" s="41" t="s">
        <v>35</v>
      </c>
      <c r="R77" s="41" t="s">
        <v>236</v>
      </c>
      <c r="S77" s="35" t="s">
        <v>32</v>
      </c>
      <c r="T77" s="37"/>
      <c r="U77" s="36">
        <v>44552</v>
      </c>
      <c r="V77" s="13">
        <v>0.625</v>
      </c>
      <c r="W77" s="12"/>
    </row>
    <row r="78" spans="2:23" ht="31.5" x14ac:dyDescent="0.25">
      <c r="B78" s="35">
        <v>76</v>
      </c>
      <c r="C78" s="37" t="s">
        <v>360</v>
      </c>
      <c r="D78" s="36">
        <v>44537</v>
      </c>
      <c r="E78" s="36">
        <f t="shared" si="2"/>
        <v>44567</v>
      </c>
      <c r="F78" s="37" t="s">
        <v>361</v>
      </c>
      <c r="G78" s="32">
        <v>5042081699</v>
      </c>
      <c r="H78" s="35" t="s">
        <v>362</v>
      </c>
      <c r="I78" s="35" t="s">
        <v>43</v>
      </c>
      <c r="J78" s="35" t="s">
        <v>49</v>
      </c>
      <c r="K78" s="36">
        <v>28978</v>
      </c>
      <c r="L78" s="37" t="s">
        <v>363</v>
      </c>
      <c r="M78" s="37" t="s">
        <v>364</v>
      </c>
      <c r="N78" s="37" t="s">
        <v>33</v>
      </c>
      <c r="O78" s="37" t="s">
        <v>31</v>
      </c>
      <c r="P78" s="41" t="s">
        <v>365</v>
      </c>
      <c r="Q78" s="41"/>
      <c r="R78" s="41" t="s">
        <v>38</v>
      </c>
      <c r="S78" s="35" t="s">
        <v>81</v>
      </c>
      <c r="T78" s="34"/>
      <c r="U78" s="36">
        <v>44552</v>
      </c>
      <c r="V78" s="13">
        <v>0.625</v>
      </c>
      <c r="W78" s="12"/>
    </row>
    <row r="79" spans="2:23" ht="31.5" x14ac:dyDescent="0.25">
      <c r="B79" s="35">
        <v>77</v>
      </c>
      <c r="C79" s="37" t="s">
        <v>366</v>
      </c>
      <c r="D79" s="36">
        <v>44537</v>
      </c>
      <c r="E79" s="36">
        <f t="shared" si="2"/>
        <v>44567</v>
      </c>
      <c r="F79" s="37" t="s">
        <v>361</v>
      </c>
      <c r="G79" s="32">
        <v>5042081699</v>
      </c>
      <c r="H79" s="37" t="s">
        <v>367</v>
      </c>
      <c r="I79" s="37" t="s">
        <v>219</v>
      </c>
      <c r="J79" s="37" t="s">
        <v>61</v>
      </c>
      <c r="K79" s="40">
        <v>24576</v>
      </c>
      <c r="L79" s="37" t="s">
        <v>54</v>
      </c>
      <c r="M79" s="35" t="s">
        <v>368</v>
      </c>
      <c r="N79" s="37" t="s">
        <v>33</v>
      </c>
      <c r="O79" s="37" t="s">
        <v>31</v>
      </c>
      <c r="P79" s="41" t="s">
        <v>365</v>
      </c>
      <c r="Q79" s="41"/>
      <c r="R79" s="41" t="s">
        <v>38</v>
      </c>
      <c r="S79" s="35" t="s">
        <v>81</v>
      </c>
      <c r="T79" s="34"/>
      <c r="U79" s="36">
        <v>44552</v>
      </c>
      <c r="V79" s="13">
        <v>0.625</v>
      </c>
      <c r="W79" s="12"/>
    </row>
    <row r="80" spans="2:23" x14ac:dyDescent="0.25">
      <c r="B80" s="35">
        <v>78</v>
      </c>
      <c r="C80" s="37" t="s">
        <v>370</v>
      </c>
      <c r="D80" s="36">
        <v>44537</v>
      </c>
      <c r="E80" s="36">
        <f t="shared" si="2"/>
        <v>44567</v>
      </c>
      <c r="F80" s="37" t="s">
        <v>369</v>
      </c>
      <c r="G80" s="32">
        <v>5045034369</v>
      </c>
      <c r="H80" s="35" t="s">
        <v>371</v>
      </c>
      <c r="I80" s="35" t="s">
        <v>43</v>
      </c>
      <c r="J80" s="35" t="s">
        <v>49</v>
      </c>
      <c r="K80" s="36">
        <v>22796</v>
      </c>
      <c r="L80" s="37" t="s">
        <v>372</v>
      </c>
      <c r="M80" s="37" t="s">
        <v>373</v>
      </c>
      <c r="N80" s="37" t="s">
        <v>40</v>
      </c>
      <c r="O80" s="34" t="s">
        <v>374</v>
      </c>
      <c r="P80" s="41" t="s">
        <v>389</v>
      </c>
      <c r="Q80" s="35"/>
      <c r="R80" s="41" t="s">
        <v>329</v>
      </c>
      <c r="S80" s="35" t="s">
        <v>48</v>
      </c>
      <c r="T80" s="34"/>
      <c r="U80" s="36">
        <v>44552</v>
      </c>
      <c r="V80" s="13">
        <v>0.625</v>
      </c>
      <c r="W80" s="12"/>
    </row>
    <row r="81" spans="2:23" x14ac:dyDescent="0.25">
      <c r="B81" s="35">
        <v>79</v>
      </c>
      <c r="C81" s="37" t="s">
        <v>370</v>
      </c>
      <c r="D81" s="36">
        <v>44537</v>
      </c>
      <c r="E81" s="36">
        <f t="shared" si="2"/>
        <v>44567</v>
      </c>
      <c r="F81" s="37" t="s">
        <v>369</v>
      </c>
      <c r="G81" s="32">
        <v>5045034369</v>
      </c>
      <c r="H81" s="35" t="s">
        <v>375</v>
      </c>
      <c r="I81" s="35" t="s">
        <v>454</v>
      </c>
      <c r="J81" s="35" t="s">
        <v>376</v>
      </c>
      <c r="K81" s="36">
        <v>20942</v>
      </c>
      <c r="L81" s="37" t="s">
        <v>382</v>
      </c>
      <c r="M81" s="35" t="s">
        <v>383</v>
      </c>
      <c r="N81" s="37" t="s">
        <v>40</v>
      </c>
      <c r="O81" s="34" t="s">
        <v>374</v>
      </c>
      <c r="P81" s="41" t="s">
        <v>389</v>
      </c>
      <c r="Q81" s="35"/>
      <c r="R81" s="41" t="s">
        <v>329</v>
      </c>
      <c r="S81" s="35" t="s">
        <v>48</v>
      </c>
      <c r="T81" s="28"/>
      <c r="U81" s="36">
        <v>44552</v>
      </c>
      <c r="V81" s="13">
        <v>0.625</v>
      </c>
      <c r="W81" s="12"/>
    </row>
    <row r="82" spans="2:23" ht="31.5" x14ac:dyDescent="0.25">
      <c r="B82" s="35">
        <v>80</v>
      </c>
      <c r="C82" s="37" t="s">
        <v>370</v>
      </c>
      <c r="D82" s="36">
        <v>44537</v>
      </c>
      <c r="E82" s="36">
        <f t="shared" si="2"/>
        <v>44567</v>
      </c>
      <c r="F82" s="37" t="s">
        <v>369</v>
      </c>
      <c r="G82" s="32">
        <v>5045034369</v>
      </c>
      <c r="H82" s="35" t="s">
        <v>377</v>
      </c>
      <c r="I82" s="33" t="s">
        <v>378</v>
      </c>
      <c r="J82" s="35" t="s">
        <v>379</v>
      </c>
      <c r="K82" s="36">
        <v>30100</v>
      </c>
      <c r="L82" s="37" t="s">
        <v>384</v>
      </c>
      <c r="M82" s="35" t="s">
        <v>385</v>
      </c>
      <c r="N82" s="37" t="s">
        <v>47</v>
      </c>
      <c r="O82" s="37" t="s">
        <v>31</v>
      </c>
      <c r="P82" s="41"/>
      <c r="Q82" s="41"/>
      <c r="R82" s="41" t="s">
        <v>329</v>
      </c>
      <c r="S82" s="35" t="s">
        <v>48</v>
      </c>
      <c r="T82" s="37"/>
      <c r="U82" s="36">
        <v>44552</v>
      </c>
      <c r="V82" s="13">
        <v>0.625</v>
      </c>
      <c r="W82" s="12"/>
    </row>
    <row r="83" spans="2:23" x14ac:dyDescent="0.25">
      <c r="B83" s="35">
        <v>81</v>
      </c>
      <c r="C83" s="37" t="s">
        <v>370</v>
      </c>
      <c r="D83" s="36">
        <v>44537</v>
      </c>
      <c r="E83" s="36">
        <f t="shared" si="2"/>
        <v>44567</v>
      </c>
      <c r="F83" s="37" t="s">
        <v>369</v>
      </c>
      <c r="G83" s="32">
        <v>5045034369</v>
      </c>
      <c r="H83" s="35" t="s">
        <v>380</v>
      </c>
      <c r="I83" s="33" t="s">
        <v>75</v>
      </c>
      <c r="J83" s="35" t="s">
        <v>41</v>
      </c>
      <c r="K83" s="36">
        <v>28177</v>
      </c>
      <c r="L83" s="37" t="s">
        <v>42</v>
      </c>
      <c r="M83" s="33" t="s">
        <v>387</v>
      </c>
      <c r="N83" s="37" t="s">
        <v>47</v>
      </c>
      <c r="O83" s="34" t="s">
        <v>374</v>
      </c>
      <c r="P83" s="41"/>
      <c r="Q83" s="41"/>
      <c r="R83" s="41" t="s">
        <v>329</v>
      </c>
      <c r="S83" s="35" t="s">
        <v>48</v>
      </c>
      <c r="T83" s="37"/>
      <c r="U83" s="36">
        <v>44552</v>
      </c>
      <c r="V83" s="13">
        <v>0.65277777777777779</v>
      </c>
      <c r="W83" s="12"/>
    </row>
    <row r="84" spans="2:23" ht="31.5" x14ac:dyDescent="0.25">
      <c r="B84" s="35">
        <v>82</v>
      </c>
      <c r="C84" s="37" t="s">
        <v>370</v>
      </c>
      <c r="D84" s="36">
        <v>44537</v>
      </c>
      <c r="E84" s="36">
        <f t="shared" si="2"/>
        <v>44567</v>
      </c>
      <c r="F84" s="37" t="s">
        <v>369</v>
      </c>
      <c r="G84" s="32">
        <v>5045034369</v>
      </c>
      <c r="H84" s="35" t="s">
        <v>381</v>
      </c>
      <c r="I84" s="33" t="s">
        <v>337</v>
      </c>
      <c r="J84" s="35" t="s">
        <v>332</v>
      </c>
      <c r="K84" s="36">
        <v>24143</v>
      </c>
      <c r="L84" s="37" t="s">
        <v>83</v>
      </c>
      <c r="M84" s="33" t="s">
        <v>386</v>
      </c>
      <c r="N84" s="37" t="s">
        <v>47</v>
      </c>
      <c r="O84" s="34" t="s">
        <v>388</v>
      </c>
      <c r="P84" s="41"/>
      <c r="Q84" s="35"/>
      <c r="R84" s="41" t="s">
        <v>329</v>
      </c>
      <c r="S84" s="35" t="s">
        <v>48</v>
      </c>
      <c r="T84" s="37"/>
      <c r="U84" s="36">
        <v>44552</v>
      </c>
      <c r="V84" s="13">
        <v>0.65277777777777779</v>
      </c>
      <c r="W84" s="12"/>
    </row>
    <row r="85" spans="2:23" ht="47.25" x14ac:dyDescent="0.25">
      <c r="B85" s="35">
        <v>83</v>
      </c>
      <c r="C85" s="37" t="s">
        <v>391</v>
      </c>
      <c r="D85" s="36">
        <v>44537</v>
      </c>
      <c r="E85" s="36">
        <f t="shared" si="2"/>
        <v>44567</v>
      </c>
      <c r="F85" s="37" t="s">
        <v>390</v>
      </c>
      <c r="G85" s="32">
        <v>5074053077</v>
      </c>
      <c r="H85" s="35" t="s">
        <v>392</v>
      </c>
      <c r="I85" s="35" t="s">
        <v>56</v>
      </c>
      <c r="J85" s="35" t="s">
        <v>61</v>
      </c>
      <c r="K85" s="36">
        <v>26770</v>
      </c>
      <c r="L85" s="37" t="s">
        <v>54</v>
      </c>
      <c r="M85" s="35" t="s">
        <v>364</v>
      </c>
      <c r="N85" s="37" t="s">
        <v>40</v>
      </c>
      <c r="O85" s="37" t="s">
        <v>31</v>
      </c>
      <c r="P85" s="41" t="s">
        <v>393</v>
      </c>
      <c r="Q85" s="41" t="s">
        <v>37</v>
      </c>
      <c r="R85" s="41" t="s">
        <v>38</v>
      </c>
      <c r="S85" s="35" t="s">
        <v>32</v>
      </c>
      <c r="T85" s="37"/>
      <c r="U85" s="36">
        <v>44552</v>
      </c>
      <c r="V85" s="13">
        <v>0.65277777777777779</v>
      </c>
      <c r="W85" s="12"/>
    </row>
    <row r="86" spans="2:23" ht="47.25" x14ac:dyDescent="0.25">
      <c r="B86" s="35">
        <v>84</v>
      </c>
      <c r="C86" s="37" t="s">
        <v>391</v>
      </c>
      <c r="D86" s="36">
        <v>44537</v>
      </c>
      <c r="E86" s="36">
        <f t="shared" si="2"/>
        <v>44567</v>
      </c>
      <c r="F86" s="37" t="s">
        <v>390</v>
      </c>
      <c r="G86" s="32">
        <v>5074053077</v>
      </c>
      <c r="H86" s="35" t="s">
        <v>394</v>
      </c>
      <c r="I86" s="35" t="s">
        <v>395</v>
      </c>
      <c r="J86" s="35" t="s">
        <v>62</v>
      </c>
      <c r="K86" s="36">
        <v>28575</v>
      </c>
      <c r="L86" s="34" t="s">
        <v>396</v>
      </c>
      <c r="M86" s="35" t="s">
        <v>397</v>
      </c>
      <c r="N86" s="37" t="s">
        <v>40</v>
      </c>
      <c r="O86" s="37" t="s">
        <v>31</v>
      </c>
      <c r="P86" s="41" t="s">
        <v>398</v>
      </c>
      <c r="Q86" s="41" t="s">
        <v>37</v>
      </c>
      <c r="R86" s="41" t="s">
        <v>38</v>
      </c>
      <c r="S86" s="35" t="s">
        <v>32</v>
      </c>
      <c r="T86" s="37"/>
      <c r="U86" s="36">
        <v>44552</v>
      </c>
      <c r="V86" s="13">
        <v>0.65277777777777779</v>
      </c>
      <c r="W86" s="12"/>
    </row>
    <row r="87" spans="2:23" ht="31.5" x14ac:dyDescent="0.25">
      <c r="B87" s="35">
        <v>85</v>
      </c>
      <c r="C87" s="37" t="s">
        <v>403</v>
      </c>
      <c r="D87" s="36">
        <v>44537</v>
      </c>
      <c r="E87" s="36">
        <f t="shared" si="2"/>
        <v>44567</v>
      </c>
      <c r="F87" s="37" t="s">
        <v>399</v>
      </c>
      <c r="G87" s="32">
        <v>5031116491</v>
      </c>
      <c r="H87" s="35" t="s">
        <v>400</v>
      </c>
      <c r="I87" s="35" t="s">
        <v>401</v>
      </c>
      <c r="J87" s="35" t="s">
        <v>49</v>
      </c>
      <c r="K87" s="36">
        <v>27754</v>
      </c>
      <c r="L87" s="37" t="s">
        <v>94</v>
      </c>
      <c r="M87" s="35" t="s">
        <v>386</v>
      </c>
      <c r="N87" s="37" t="s">
        <v>33</v>
      </c>
      <c r="O87" s="37" t="s">
        <v>31</v>
      </c>
      <c r="P87" s="41" t="s">
        <v>402</v>
      </c>
      <c r="Q87" s="41" t="s">
        <v>35</v>
      </c>
      <c r="R87" s="41" t="s">
        <v>38</v>
      </c>
      <c r="S87" s="35" t="s">
        <v>32</v>
      </c>
      <c r="T87" s="37"/>
      <c r="U87" s="36">
        <v>44552</v>
      </c>
      <c r="V87" s="13">
        <v>0.65277777777777779</v>
      </c>
      <c r="W87" s="12"/>
    </row>
    <row r="88" spans="2:23" ht="31.5" x14ac:dyDescent="0.25">
      <c r="B88" s="35">
        <v>86</v>
      </c>
      <c r="C88" s="37" t="s">
        <v>407</v>
      </c>
      <c r="D88" s="36">
        <v>44537</v>
      </c>
      <c r="E88" s="36">
        <f t="shared" si="2"/>
        <v>44567</v>
      </c>
      <c r="F88" s="37" t="s">
        <v>404</v>
      </c>
      <c r="G88" s="32">
        <v>9729085344</v>
      </c>
      <c r="H88" s="35" t="s">
        <v>405</v>
      </c>
      <c r="I88" s="35" t="s">
        <v>93</v>
      </c>
      <c r="J88" s="35" t="s">
        <v>62</v>
      </c>
      <c r="K88" s="36">
        <v>31291</v>
      </c>
      <c r="L88" s="34" t="s">
        <v>54</v>
      </c>
      <c r="M88" s="35" t="s">
        <v>406</v>
      </c>
      <c r="N88" s="37" t="s">
        <v>40</v>
      </c>
      <c r="O88" s="37" t="s">
        <v>31</v>
      </c>
      <c r="P88" s="41" t="s">
        <v>409</v>
      </c>
      <c r="Q88" s="41"/>
      <c r="R88" s="41" t="s">
        <v>236</v>
      </c>
      <c r="S88" s="35" t="s">
        <v>32</v>
      </c>
      <c r="T88" s="37"/>
      <c r="U88" s="36">
        <v>44552</v>
      </c>
      <c r="V88" s="13">
        <v>0.65277777777777779</v>
      </c>
      <c r="W88" s="12"/>
    </row>
    <row r="89" spans="2:23" ht="31.5" x14ac:dyDescent="0.25">
      <c r="B89" s="35">
        <v>87</v>
      </c>
      <c r="C89" s="37" t="s">
        <v>407</v>
      </c>
      <c r="D89" s="36">
        <v>44537</v>
      </c>
      <c r="E89" s="36">
        <f t="shared" si="2"/>
        <v>44567</v>
      </c>
      <c r="F89" s="37" t="s">
        <v>404</v>
      </c>
      <c r="G89" s="32">
        <v>9729085344</v>
      </c>
      <c r="H89" s="37" t="s">
        <v>408</v>
      </c>
      <c r="I89" s="35" t="s">
        <v>39</v>
      </c>
      <c r="J89" s="35" t="s">
        <v>44</v>
      </c>
      <c r="K89" s="36">
        <v>27146</v>
      </c>
      <c r="L89" s="37" t="s">
        <v>73</v>
      </c>
      <c r="M89" s="35" t="s">
        <v>385</v>
      </c>
      <c r="N89" s="37" t="s">
        <v>40</v>
      </c>
      <c r="O89" s="37" t="s">
        <v>31</v>
      </c>
      <c r="P89" s="41" t="s">
        <v>269</v>
      </c>
      <c r="Q89" s="35"/>
      <c r="R89" s="41" t="s">
        <v>38</v>
      </c>
      <c r="S89" s="35" t="s">
        <v>32</v>
      </c>
      <c r="T89" s="37"/>
      <c r="U89" s="36">
        <v>44552</v>
      </c>
      <c r="V89" s="13">
        <v>0.65277777777777779</v>
      </c>
      <c r="W89" s="12"/>
    </row>
    <row r="90" spans="2:23" ht="31.5" x14ac:dyDescent="0.25">
      <c r="B90" s="35">
        <v>88</v>
      </c>
      <c r="C90" s="37" t="s">
        <v>414</v>
      </c>
      <c r="D90" s="36">
        <v>44537</v>
      </c>
      <c r="E90" s="36">
        <f t="shared" si="2"/>
        <v>44567</v>
      </c>
      <c r="F90" s="37" t="s">
        <v>410</v>
      </c>
      <c r="G90" s="32">
        <v>5050115503</v>
      </c>
      <c r="H90" s="35" t="s">
        <v>411</v>
      </c>
      <c r="I90" s="27" t="s">
        <v>65</v>
      </c>
      <c r="J90" s="27" t="s">
        <v>69</v>
      </c>
      <c r="K90" s="36">
        <v>24601</v>
      </c>
      <c r="L90" s="37" t="s">
        <v>45</v>
      </c>
      <c r="M90" s="27" t="s">
        <v>364</v>
      </c>
      <c r="N90" s="37" t="s">
        <v>40</v>
      </c>
      <c r="O90" s="37" t="s">
        <v>31</v>
      </c>
      <c r="P90" s="41" t="s">
        <v>269</v>
      </c>
      <c r="Q90" s="41" t="s">
        <v>37</v>
      </c>
      <c r="R90" s="41" t="s">
        <v>38</v>
      </c>
      <c r="S90" s="35" t="s">
        <v>32</v>
      </c>
      <c r="T90" s="37"/>
      <c r="U90" s="36">
        <v>44552</v>
      </c>
      <c r="V90" s="13">
        <v>0.65277777777777779</v>
      </c>
      <c r="W90" s="12"/>
    </row>
    <row r="91" spans="2:23" ht="31.5" x14ac:dyDescent="0.25">
      <c r="B91" s="35">
        <v>89</v>
      </c>
      <c r="C91" s="37" t="s">
        <v>414</v>
      </c>
      <c r="D91" s="36">
        <v>44537</v>
      </c>
      <c r="E91" s="36">
        <f t="shared" si="2"/>
        <v>44567</v>
      </c>
      <c r="F91" s="37" t="s">
        <v>410</v>
      </c>
      <c r="G91" s="32">
        <v>5050115503</v>
      </c>
      <c r="H91" s="35" t="s">
        <v>412</v>
      </c>
      <c r="I91" s="33" t="s">
        <v>53</v>
      </c>
      <c r="J91" s="33" t="s">
        <v>243</v>
      </c>
      <c r="K91" s="38">
        <v>30122</v>
      </c>
      <c r="L91" s="37" t="s">
        <v>73</v>
      </c>
      <c r="M91" s="35" t="s">
        <v>413</v>
      </c>
      <c r="N91" s="37" t="s">
        <v>40</v>
      </c>
      <c r="O91" s="37" t="s">
        <v>31</v>
      </c>
      <c r="P91" s="41" t="s">
        <v>423</v>
      </c>
      <c r="Q91" s="41" t="s">
        <v>37</v>
      </c>
      <c r="R91" s="41" t="s">
        <v>38</v>
      </c>
      <c r="S91" s="35" t="s">
        <v>32</v>
      </c>
      <c r="T91" s="37"/>
      <c r="U91" s="36">
        <v>44552</v>
      </c>
      <c r="V91" s="13">
        <v>0.65277777777777779</v>
      </c>
      <c r="W91" s="12"/>
    </row>
    <row r="92" spans="2:23" ht="31.5" x14ac:dyDescent="0.25">
      <c r="B92" s="35">
        <v>90</v>
      </c>
      <c r="C92" s="37" t="s">
        <v>415</v>
      </c>
      <c r="D92" s="36">
        <v>44537</v>
      </c>
      <c r="E92" s="36">
        <f t="shared" si="2"/>
        <v>44567</v>
      </c>
      <c r="F92" s="37" t="s">
        <v>416</v>
      </c>
      <c r="G92" s="32">
        <v>5032076185</v>
      </c>
      <c r="H92" s="35" t="s">
        <v>417</v>
      </c>
      <c r="I92" s="33" t="s">
        <v>117</v>
      </c>
      <c r="J92" s="33" t="s">
        <v>44</v>
      </c>
      <c r="K92" s="38">
        <v>33056</v>
      </c>
      <c r="L92" s="34" t="s">
        <v>418</v>
      </c>
      <c r="M92" s="33"/>
      <c r="N92" s="37" t="s">
        <v>33</v>
      </c>
      <c r="O92" s="37" t="s">
        <v>31</v>
      </c>
      <c r="P92" s="41" t="s">
        <v>419</v>
      </c>
      <c r="Q92" s="41"/>
      <c r="R92" s="41" t="s">
        <v>38</v>
      </c>
      <c r="S92" s="35" t="s">
        <v>242</v>
      </c>
      <c r="T92" s="37"/>
      <c r="U92" s="36">
        <v>44552</v>
      </c>
      <c r="V92" s="13">
        <v>0.65277777777777779</v>
      </c>
      <c r="W92" s="12"/>
    </row>
    <row r="93" spans="2:23" ht="31.5" x14ac:dyDescent="0.25">
      <c r="B93" s="35">
        <v>91</v>
      </c>
      <c r="C93" s="37" t="s">
        <v>422</v>
      </c>
      <c r="D93" s="36">
        <v>44537</v>
      </c>
      <c r="E93" s="36">
        <f t="shared" si="2"/>
        <v>44567</v>
      </c>
      <c r="F93" s="37" t="s">
        <v>420</v>
      </c>
      <c r="G93" s="32">
        <v>5045001885</v>
      </c>
      <c r="H93" s="35" t="s">
        <v>421</v>
      </c>
      <c r="I93" s="33" t="s">
        <v>85</v>
      </c>
      <c r="J93" s="33" t="s">
        <v>49</v>
      </c>
      <c r="K93" s="38">
        <v>30985</v>
      </c>
      <c r="L93" s="34" t="s">
        <v>94</v>
      </c>
      <c r="M93" s="33"/>
      <c r="N93" s="37" t="s">
        <v>40</v>
      </c>
      <c r="O93" s="37" t="s">
        <v>31</v>
      </c>
      <c r="P93" s="41" t="s">
        <v>424</v>
      </c>
      <c r="Q93" s="41" t="s">
        <v>35</v>
      </c>
      <c r="R93" s="41" t="s">
        <v>38</v>
      </c>
      <c r="S93" s="35" t="s">
        <v>32</v>
      </c>
      <c r="T93" s="37"/>
      <c r="U93" s="36">
        <v>44552</v>
      </c>
      <c r="V93" s="13">
        <v>0.65277777777777779</v>
      </c>
      <c r="W93" s="12"/>
    </row>
    <row r="94" spans="2:23" ht="31.5" x14ac:dyDescent="0.25">
      <c r="B94" s="35">
        <v>92</v>
      </c>
      <c r="C94" s="37" t="s">
        <v>425</v>
      </c>
      <c r="D94" s="36">
        <v>44537</v>
      </c>
      <c r="E94" s="36">
        <f t="shared" si="2"/>
        <v>44567</v>
      </c>
      <c r="F94" s="37" t="s">
        <v>420</v>
      </c>
      <c r="G94" s="32">
        <v>5045001885</v>
      </c>
      <c r="H94" s="35" t="s">
        <v>426</v>
      </c>
      <c r="I94" s="35" t="s">
        <v>43</v>
      </c>
      <c r="J94" s="35" t="s">
        <v>44</v>
      </c>
      <c r="K94" s="36">
        <v>27208</v>
      </c>
      <c r="L94" s="37" t="s">
        <v>73</v>
      </c>
      <c r="M94" s="35"/>
      <c r="N94" s="37" t="s">
        <v>40</v>
      </c>
      <c r="O94" s="37" t="s">
        <v>31</v>
      </c>
      <c r="P94" s="41" t="s">
        <v>424</v>
      </c>
      <c r="Q94" s="41" t="s">
        <v>35</v>
      </c>
      <c r="R94" s="41" t="s">
        <v>38</v>
      </c>
      <c r="S94" s="35" t="s">
        <v>32</v>
      </c>
      <c r="T94" s="37"/>
      <c r="U94" s="36">
        <v>44552</v>
      </c>
      <c r="V94" s="13">
        <v>0.65277777777777779</v>
      </c>
      <c r="W94" s="12"/>
    </row>
    <row r="95" spans="2:23" ht="31.5" x14ac:dyDescent="0.25">
      <c r="B95" s="35">
        <v>93</v>
      </c>
      <c r="C95" s="37" t="s">
        <v>427</v>
      </c>
      <c r="D95" s="36">
        <v>44537</v>
      </c>
      <c r="E95" s="36">
        <f t="shared" si="2"/>
        <v>44567</v>
      </c>
      <c r="F95" s="37" t="s">
        <v>420</v>
      </c>
      <c r="G95" s="32">
        <v>5045001885</v>
      </c>
      <c r="H95" s="35" t="s">
        <v>428</v>
      </c>
      <c r="I95" s="35" t="s">
        <v>259</v>
      </c>
      <c r="J95" s="35" t="s">
        <v>70</v>
      </c>
      <c r="K95" s="36">
        <v>33620</v>
      </c>
      <c r="L95" s="34" t="s">
        <v>429</v>
      </c>
      <c r="M95" s="35"/>
      <c r="N95" s="37" t="s">
        <v>40</v>
      </c>
      <c r="O95" s="37" t="s">
        <v>31</v>
      </c>
      <c r="P95" s="41" t="s">
        <v>424</v>
      </c>
      <c r="Q95" s="41" t="s">
        <v>35</v>
      </c>
      <c r="R95" s="41" t="s">
        <v>38</v>
      </c>
      <c r="S95" s="35" t="s">
        <v>32</v>
      </c>
      <c r="T95" s="37"/>
      <c r="U95" s="36">
        <v>44552</v>
      </c>
      <c r="V95" s="13">
        <v>0.68055555555555547</v>
      </c>
      <c r="W95" s="12"/>
    </row>
    <row r="96" spans="2:23" ht="31.5" x14ac:dyDescent="0.25">
      <c r="B96" s="35">
        <v>94</v>
      </c>
      <c r="C96" s="37" t="s">
        <v>430</v>
      </c>
      <c r="D96" s="36">
        <v>44537</v>
      </c>
      <c r="E96" s="36">
        <f t="shared" si="2"/>
        <v>44567</v>
      </c>
      <c r="F96" s="37" t="s">
        <v>420</v>
      </c>
      <c r="G96" s="32">
        <v>5045001885</v>
      </c>
      <c r="H96" s="35" t="s">
        <v>431</v>
      </c>
      <c r="I96" s="35" t="s">
        <v>75</v>
      </c>
      <c r="J96" s="35" t="s">
        <v>69</v>
      </c>
      <c r="K96" s="36">
        <v>19753</v>
      </c>
      <c r="L96" s="37" t="s">
        <v>432</v>
      </c>
      <c r="M96" s="35"/>
      <c r="N96" s="37" t="s">
        <v>40</v>
      </c>
      <c r="O96" s="37" t="s">
        <v>31</v>
      </c>
      <c r="P96" s="41" t="s">
        <v>424</v>
      </c>
      <c r="Q96" s="41" t="s">
        <v>35</v>
      </c>
      <c r="R96" s="41" t="s">
        <v>38</v>
      </c>
      <c r="S96" s="35" t="s">
        <v>32</v>
      </c>
      <c r="T96" s="37"/>
      <c r="U96" s="36">
        <v>44552</v>
      </c>
      <c r="V96" s="13">
        <v>0.68055555555555547</v>
      </c>
      <c r="W96" s="12"/>
    </row>
    <row r="97" spans="2:23" ht="31.5" x14ac:dyDescent="0.25">
      <c r="B97" s="35">
        <v>95</v>
      </c>
      <c r="C97" s="37" t="s">
        <v>433</v>
      </c>
      <c r="D97" s="36">
        <v>44537</v>
      </c>
      <c r="E97" s="36">
        <f t="shared" si="2"/>
        <v>44567</v>
      </c>
      <c r="F97" s="37" t="s">
        <v>420</v>
      </c>
      <c r="G97" s="32">
        <v>5045001885</v>
      </c>
      <c r="H97" s="35" t="s">
        <v>434</v>
      </c>
      <c r="I97" s="35" t="s">
        <v>43</v>
      </c>
      <c r="J97" s="35" t="s">
        <v>435</v>
      </c>
      <c r="K97" s="36">
        <v>26768</v>
      </c>
      <c r="L97" s="37" t="s">
        <v>459</v>
      </c>
      <c r="M97" s="35"/>
      <c r="N97" s="37" t="s">
        <v>40</v>
      </c>
      <c r="O97" s="37" t="s">
        <v>31</v>
      </c>
      <c r="P97" s="41" t="s">
        <v>424</v>
      </c>
      <c r="Q97" s="41" t="s">
        <v>35</v>
      </c>
      <c r="R97" s="41" t="s">
        <v>38</v>
      </c>
      <c r="S97" s="35" t="s">
        <v>32</v>
      </c>
      <c r="T97" s="37"/>
      <c r="U97" s="36">
        <v>44552</v>
      </c>
      <c r="V97" s="13">
        <v>0.68055555555555547</v>
      </c>
      <c r="W97" s="12"/>
    </row>
    <row r="98" spans="2:23" ht="31.5" x14ac:dyDescent="0.25">
      <c r="B98" s="35">
        <v>96</v>
      </c>
      <c r="C98" s="37" t="s">
        <v>436</v>
      </c>
      <c r="D98" s="36">
        <v>44537</v>
      </c>
      <c r="E98" s="36">
        <f t="shared" si="2"/>
        <v>44567</v>
      </c>
      <c r="F98" s="37" t="s">
        <v>420</v>
      </c>
      <c r="G98" s="32">
        <v>5045001885</v>
      </c>
      <c r="H98" s="35" t="s">
        <v>437</v>
      </c>
      <c r="I98" s="35" t="s">
        <v>438</v>
      </c>
      <c r="J98" s="35" t="s">
        <v>439</v>
      </c>
      <c r="K98" s="36">
        <v>29190</v>
      </c>
      <c r="L98" s="37" t="s">
        <v>460</v>
      </c>
      <c r="M98" s="35"/>
      <c r="N98" s="37" t="s">
        <v>40</v>
      </c>
      <c r="O98" s="37" t="s">
        <v>31</v>
      </c>
      <c r="P98" s="41" t="s">
        <v>409</v>
      </c>
      <c r="Q98" s="41" t="s">
        <v>35</v>
      </c>
      <c r="R98" s="41" t="s">
        <v>89</v>
      </c>
      <c r="S98" s="35" t="s">
        <v>32</v>
      </c>
      <c r="T98" s="37"/>
      <c r="U98" s="36">
        <v>44552</v>
      </c>
      <c r="V98" s="13">
        <v>0.68055555555555547</v>
      </c>
      <c r="W98" s="12"/>
    </row>
    <row r="99" spans="2:23" ht="31.5" x14ac:dyDescent="0.25">
      <c r="B99" s="35">
        <v>97</v>
      </c>
      <c r="C99" s="37" t="s">
        <v>440</v>
      </c>
      <c r="D99" s="36">
        <v>44537</v>
      </c>
      <c r="E99" s="36">
        <f t="shared" si="2"/>
        <v>44567</v>
      </c>
      <c r="F99" s="37" t="s">
        <v>441</v>
      </c>
      <c r="G99" s="32">
        <v>7737053261</v>
      </c>
      <c r="H99" s="35" t="s">
        <v>442</v>
      </c>
      <c r="I99" s="35" t="s">
        <v>56</v>
      </c>
      <c r="J99" s="35" t="s">
        <v>67</v>
      </c>
      <c r="K99" s="36">
        <v>31127</v>
      </c>
      <c r="L99" s="37" t="s">
        <v>90</v>
      </c>
      <c r="M99" s="35" t="s">
        <v>443</v>
      </c>
      <c r="N99" s="33" t="s">
        <v>33</v>
      </c>
      <c r="O99" s="37" t="s">
        <v>31</v>
      </c>
      <c r="P99" s="41" t="s">
        <v>221</v>
      </c>
      <c r="Q99" s="41" t="s">
        <v>35</v>
      </c>
      <c r="R99" s="41" t="s">
        <v>86</v>
      </c>
      <c r="S99" s="35" t="s">
        <v>32</v>
      </c>
      <c r="T99" s="37"/>
      <c r="U99" s="36">
        <v>44552</v>
      </c>
      <c r="V99" s="13">
        <v>0.68055555555555547</v>
      </c>
      <c r="W99" s="12"/>
    </row>
    <row r="100" spans="2:23" ht="31.5" x14ac:dyDescent="0.25">
      <c r="B100" s="35">
        <v>98</v>
      </c>
      <c r="C100" s="37" t="s">
        <v>440</v>
      </c>
      <c r="D100" s="36">
        <v>44537</v>
      </c>
      <c r="E100" s="36">
        <f t="shared" si="2"/>
        <v>44567</v>
      </c>
      <c r="F100" s="37" t="s">
        <v>441</v>
      </c>
      <c r="G100" s="32">
        <v>7737053261</v>
      </c>
      <c r="H100" s="35" t="s">
        <v>444</v>
      </c>
      <c r="I100" s="33" t="s">
        <v>296</v>
      </c>
      <c r="J100" s="33" t="s">
        <v>71</v>
      </c>
      <c r="K100" s="38">
        <v>21837</v>
      </c>
      <c r="L100" s="37" t="s">
        <v>73</v>
      </c>
      <c r="M100" s="33"/>
      <c r="N100" s="35" t="s">
        <v>40</v>
      </c>
      <c r="O100" s="37" t="s">
        <v>31</v>
      </c>
      <c r="P100" s="41" t="s">
        <v>304</v>
      </c>
      <c r="Q100" s="41" t="s">
        <v>35</v>
      </c>
      <c r="R100" s="41" t="s">
        <v>86</v>
      </c>
      <c r="S100" s="35" t="s">
        <v>32</v>
      </c>
      <c r="T100" s="34"/>
      <c r="U100" s="36">
        <v>44552</v>
      </c>
      <c r="V100" s="13">
        <v>0.68055555555555547</v>
      </c>
      <c r="W100" s="12"/>
    </row>
    <row r="101" spans="2:23" ht="31.5" x14ac:dyDescent="0.25">
      <c r="B101" s="35">
        <v>99</v>
      </c>
      <c r="C101" s="37" t="s">
        <v>440</v>
      </c>
      <c r="D101" s="36">
        <v>44537</v>
      </c>
      <c r="E101" s="36">
        <f t="shared" si="2"/>
        <v>44567</v>
      </c>
      <c r="F101" s="37" t="s">
        <v>441</v>
      </c>
      <c r="G101" s="32">
        <v>7737053261</v>
      </c>
      <c r="H101" s="35" t="s">
        <v>445</v>
      </c>
      <c r="I101" s="33" t="s">
        <v>446</v>
      </c>
      <c r="J101" s="33" t="s">
        <v>52</v>
      </c>
      <c r="K101" s="38">
        <v>33624</v>
      </c>
      <c r="L101" s="37" t="s">
        <v>447</v>
      </c>
      <c r="M101" s="33"/>
      <c r="N101" s="35" t="s">
        <v>40</v>
      </c>
      <c r="O101" s="37" t="s">
        <v>31</v>
      </c>
      <c r="P101" s="41" t="s">
        <v>448</v>
      </c>
      <c r="Q101" s="41" t="s">
        <v>35</v>
      </c>
      <c r="R101" s="35" t="s">
        <v>58</v>
      </c>
      <c r="S101" s="35" t="s">
        <v>32</v>
      </c>
      <c r="T101" s="34"/>
      <c r="U101" s="36">
        <v>44552</v>
      </c>
      <c r="V101" s="13">
        <v>0.68055555555555547</v>
      </c>
      <c r="W101" s="12"/>
    </row>
    <row r="102" spans="2:23" ht="47.25" x14ac:dyDescent="0.25">
      <c r="B102" s="35">
        <v>100</v>
      </c>
      <c r="C102" s="37" t="s">
        <v>453</v>
      </c>
      <c r="D102" s="36">
        <v>44537</v>
      </c>
      <c r="E102" s="36">
        <f t="shared" si="2"/>
        <v>44567</v>
      </c>
      <c r="F102" s="37" t="s">
        <v>449</v>
      </c>
      <c r="G102" s="32">
        <v>5003067732</v>
      </c>
      <c r="H102" s="35" t="s">
        <v>450</v>
      </c>
      <c r="I102" s="35" t="s">
        <v>451</v>
      </c>
      <c r="J102" s="35" t="s">
        <v>44</v>
      </c>
      <c r="K102" s="36">
        <v>32121</v>
      </c>
      <c r="L102" s="37" t="s">
        <v>461</v>
      </c>
      <c r="M102" s="35"/>
      <c r="N102" s="35" t="s">
        <v>33</v>
      </c>
      <c r="O102" s="37" t="s">
        <v>31</v>
      </c>
      <c r="P102" s="41" t="s">
        <v>452</v>
      </c>
      <c r="Q102" s="41" t="s">
        <v>35</v>
      </c>
      <c r="R102" s="41" t="s">
        <v>121</v>
      </c>
      <c r="S102" s="35" t="s">
        <v>32</v>
      </c>
      <c r="T102" s="34"/>
      <c r="U102" s="36">
        <v>44552</v>
      </c>
      <c r="V102" s="13">
        <v>0.68055555555555547</v>
      </c>
      <c r="W102" s="12"/>
    </row>
    <row r="103" spans="2:23" ht="47.25" x14ac:dyDescent="0.25">
      <c r="B103" s="35">
        <v>101</v>
      </c>
      <c r="C103" s="37" t="s">
        <v>470</v>
      </c>
      <c r="D103" s="36">
        <v>44536</v>
      </c>
      <c r="E103" s="36">
        <f t="shared" ref="E103" si="3">D103+30</f>
        <v>44566</v>
      </c>
      <c r="F103" s="37" t="s">
        <v>464</v>
      </c>
      <c r="G103" s="32">
        <v>7724232866</v>
      </c>
      <c r="H103" s="35" t="s">
        <v>465</v>
      </c>
      <c r="I103" s="35" t="s">
        <v>55</v>
      </c>
      <c r="J103" s="35" t="s">
        <v>67</v>
      </c>
      <c r="K103" s="36">
        <v>31180</v>
      </c>
      <c r="L103" s="37" t="s">
        <v>466</v>
      </c>
      <c r="M103" s="35"/>
      <c r="N103" s="35" t="s">
        <v>40</v>
      </c>
      <c r="O103" s="37" t="s">
        <v>467</v>
      </c>
      <c r="P103" s="41" t="s">
        <v>468</v>
      </c>
      <c r="Q103" s="41" t="s">
        <v>35</v>
      </c>
      <c r="R103" s="41" t="s">
        <v>38</v>
      </c>
      <c r="S103" s="35" t="s">
        <v>32</v>
      </c>
      <c r="T103" s="34"/>
      <c r="U103" s="36">
        <v>44553</v>
      </c>
      <c r="V103" s="13">
        <v>0.68055555555555547</v>
      </c>
      <c r="W103" s="37"/>
    </row>
    <row r="104" spans="2:23" ht="31.5" x14ac:dyDescent="0.25">
      <c r="B104" s="35">
        <v>102</v>
      </c>
      <c r="C104" s="37" t="s">
        <v>470</v>
      </c>
      <c r="D104" s="36">
        <v>44536</v>
      </c>
      <c r="E104" s="36">
        <f t="shared" ref="E104" si="4">D104+30</f>
        <v>44566</v>
      </c>
      <c r="F104" s="37" t="s">
        <v>464</v>
      </c>
      <c r="G104" s="32">
        <v>7724232866</v>
      </c>
      <c r="H104" s="35" t="s">
        <v>471</v>
      </c>
      <c r="I104" s="35" t="s">
        <v>53</v>
      </c>
      <c r="J104" s="35" t="s">
        <v>243</v>
      </c>
      <c r="K104" s="36">
        <v>21427</v>
      </c>
      <c r="L104" s="37" t="s">
        <v>211</v>
      </c>
      <c r="M104" s="35"/>
      <c r="N104" s="35" t="s">
        <v>40</v>
      </c>
      <c r="O104" s="37" t="s">
        <v>31</v>
      </c>
      <c r="P104" s="41" t="s">
        <v>469</v>
      </c>
      <c r="Q104" s="41" t="s">
        <v>35</v>
      </c>
      <c r="R104" s="41" t="s">
        <v>38</v>
      </c>
      <c r="S104" s="35" t="s">
        <v>32</v>
      </c>
      <c r="T104" s="34"/>
      <c r="U104" s="36">
        <v>44554</v>
      </c>
      <c r="V104" s="13">
        <v>0.68055555555555547</v>
      </c>
      <c r="W104" s="37"/>
    </row>
  </sheetData>
  <pageMargins left="0.25" right="0.25" top="0.75" bottom="0.75" header="0.3" footer="0.3"/>
  <pageSetup paperSize="9" scale="3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1"/>
  <sheetViews>
    <sheetView tabSelected="1" view="pageBreakPreview" topLeftCell="B1" zoomScale="85" zoomScaleNormal="80" zoomScaleSheetLayoutView="85" workbookViewId="0">
      <selection activeCell="B1" sqref="B1:I1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44.5703125" style="2" customWidth="1"/>
    <col min="4" max="4" width="79" style="2" customWidth="1"/>
    <col min="5" max="5" width="16.42578125" style="2" customWidth="1"/>
    <col min="6" max="6" width="24.140625" style="2" customWidth="1"/>
    <col min="7" max="7" width="47.140625" style="2" customWidth="1"/>
    <col min="8" max="8" width="18.140625" style="2" customWidth="1"/>
    <col min="9" max="9" width="12.28515625" style="2" customWidth="1"/>
    <col min="10" max="10" width="0.140625" style="2" customWidth="1"/>
    <col min="11" max="16384" width="9.140625" style="2"/>
  </cols>
  <sheetData>
    <row r="1" spans="2:10" ht="332.25" customHeight="1" x14ac:dyDescent="0.25">
      <c r="B1" s="53" t="s">
        <v>473</v>
      </c>
      <c r="C1" s="53"/>
      <c r="D1" s="53"/>
      <c r="E1" s="53"/>
      <c r="F1" s="53"/>
      <c r="G1" s="53"/>
      <c r="H1" s="53"/>
      <c r="I1" s="53"/>
      <c r="J1" s="5" t="s">
        <v>20</v>
      </c>
    </row>
    <row r="2" spans="2:10" ht="35.25" customHeight="1" x14ac:dyDescent="0.3">
      <c r="B2" s="7"/>
      <c r="C2" s="8" t="s">
        <v>21</v>
      </c>
      <c r="D2" s="9"/>
      <c r="E2" s="9"/>
      <c r="F2" s="9"/>
      <c r="G2" s="9"/>
      <c r="H2" s="9"/>
      <c r="I2" s="9"/>
      <c r="J2" s="5"/>
    </row>
    <row r="3" spans="2:10" ht="35.25" customHeight="1" x14ac:dyDescent="0.25">
      <c r="B3" s="7"/>
      <c r="C3" s="9" t="s">
        <v>22</v>
      </c>
      <c r="D3" s="9"/>
      <c r="E3" s="9"/>
      <c r="F3" s="9"/>
      <c r="G3" s="9"/>
      <c r="H3" s="9"/>
      <c r="I3" s="9"/>
      <c r="J3" s="5"/>
    </row>
    <row r="4" spans="2:10" ht="35.25" customHeight="1" x14ac:dyDescent="0.25">
      <c r="C4" s="6"/>
      <c r="J4" s="5"/>
    </row>
    <row r="5" spans="2:10" ht="35.25" customHeight="1" x14ac:dyDescent="0.25">
      <c r="C5" s="6" t="s">
        <v>472</v>
      </c>
      <c r="H5" s="52"/>
      <c r="I5" s="52"/>
      <c r="J5" s="5"/>
    </row>
    <row r="6" spans="2:10" ht="35.25" customHeight="1" x14ac:dyDescent="0.25">
      <c r="C6" s="6" t="s">
        <v>23</v>
      </c>
      <c r="H6" s="52"/>
      <c r="I6" s="52"/>
      <c r="J6" s="5"/>
    </row>
    <row r="7" spans="2:10" ht="23.25" customHeight="1" x14ac:dyDescent="0.25"/>
    <row r="8" spans="2:10" s="7" customFormat="1" ht="53.25" customHeight="1" x14ac:dyDescent="0.25">
      <c r="B8" s="25" t="s">
        <v>7</v>
      </c>
      <c r="C8" s="25" t="s">
        <v>6</v>
      </c>
      <c r="D8" s="25" t="s">
        <v>17</v>
      </c>
      <c r="E8" s="25" t="s">
        <v>11</v>
      </c>
      <c r="F8" s="25" t="s">
        <v>13</v>
      </c>
      <c r="G8" s="25" t="s">
        <v>18</v>
      </c>
      <c r="H8" s="25" t="s">
        <v>12</v>
      </c>
      <c r="I8" s="25" t="s">
        <v>24</v>
      </c>
      <c r="J8" s="9"/>
    </row>
    <row r="9" spans="2:10" s="7" customFormat="1" ht="18.75" x14ac:dyDescent="0.25">
      <c r="B9" s="25">
        <f>Общая!B3</f>
        <v>1</v>
      </c>
      <c r="C9" s="29" t="str">
        <f>Общая!F3</f>
        <v>АО "Крокус"</v>
      </c>
      <c r="D9" s="29" t="str">
        <f>CONCATENATE(Общая!H3," ",Общая!I3," ",Общая!J3,", ",Общая!L3," ",Общая!F3,", ",Общая!M3)</f>
        <v xml:space="preserve">Жабин Алексей Викторович, главный энергетик АО "Крокус", </v>
      </c>
      <c r="E9" s="29" t="str">
        <f>Общая!N3</f>
        <v>первичная</v>
      </c>
      <c r="F9" s="29" t="str">
        <f>Общая!R3</f>
        <v>О,Т</v>
      </c>
      <c r="G9" s="29" t="str">
        <f>Общая!O3</f>
        <v>управленческий персонал</v>
      </c>
      <c r="H9" s="29" t="str">
        <f>Общая!S3</f>
        <v>ПТЭТЭ</v>
      </c>
      <c r="I9" s="10">
        <f>Общая!V3</f>
        <v>0.375</v>
      </c>
      <c r="J9" s="9"/>
    </row>
    <row r="10" spans="2:10" ht="31.5" x14ac:dyDescent="0.25">
      <c r="B10" s="34">
        <f>Общая!B4</f>
        <v>2</v>
      </c>
      <c r="C10" s="29" t="str">
        <f>Общая!F4</f>
        <v>ОЧУ ПМГ</v>
      </c>
      <c r="D10" s="29" t="str">
        <f>CONCATENATE(Общая!H4," ",Общая!I4," ",Общая!J4,", ",Общая!L4," ",Общая!F4,", ",Общая!M4)</f>
        <v xml:space="preserve">Конончук Вадим Федорович, инженер-проектировщик слаботочных систем ОЧУ ПМГ, </v>
      </c>
      <c r="E10" s="29" t="str">
        <f>Общая!N4</f>
        <v>очередная</v>
      </c>
      <c r="F10" s="29" t="str">
        <f>Общая!R4</f>
        <v>III до 1000 В</v>
      </c>
      <c r="G10" s="29" t="str">
        <f>Общая!O4</f>
        <v>оперативно-ремонтный персонал</v>
      </c>
      <c r="H10" s="29" t="str">
        <f>Общая!S4</f>
        <v>ПТЭЭП</v>
      </c>
      <c r="I10" s="10">
        <f>Общая!V4</f>
        <v>0.375</v>
      </c>
    </row>
    <row r="11" spans="2:10" x14ac:dyDescent="0.25">
      <c r="B11" s="34">
        <f>Общая!B5</f>
        <v>3</v>
      </c>
      <c r="C11" s="29" t="str">
        <f>Общая!F5</f>
        <v>ОЧУ ПМГ</v>
      </c>
      <c r="D11" s="29" t="str">
        <f>CONCATENATE(Общая!H5," ",Общая!I5," ",Общая!J5,", ",Общая!L5," ",Общая!F5,", ",Общая!M5)</f>
        <v xml:space="preserve">Нянина Людмила Анатольевна, учитель физики ОЧУ ПМГ, </v>
      </c>
      <c r="E11" s="29" t="str">
        <f>Общая!N5</f>
        <v>очередная</v>
      </c>
      <c r="F11" s="29" t="str">
        <f>Общая!R5</f>
        <v>II до 1000 В</v>
      </c>
      <c r="G11" s="29" t="str">
        <f>Общая!O5</f>
        <v>электротехнологический</v>
      </c>
      <c r="H11" s="29" t="str">
        <f>Общая!S5</f>
        <v>ПТЭЭП</v>
      </c>
      <c r="I11" s="10">
        <f>Общая!V5</f>
        <v>0.375</v>
      </c>
    </row>
    <row r="12" spans="2:10" ht="47.25" x14ac:dyDescent="0.25">
      <c r="B12" s="34">
        <f>Общая!B6</f>
        <v>4</v>
      </c>
      <c r="C12" s="29" t="str">
        <f>Общая!F6</f>
        <v>ООО "Инженерные Коммуникации Стоун"</v>
      </c>
      <c r="D12" s="29" t="str">
        <f>CONCATENATE(Общая!H6," ",Общая!I6," ",Общая!J6,", ",Общая!L6," ",Общая!F6,", ",Общая!M6)</f>
        <v xml:space="preserve">Холомкин Евгений Николаевич, главный инженер ООО "Инженерные Коммуникации Стоун", </v>
      </c>
      <c r="E12" s="29" t="str">
        <f>Общая!N6</f>
        <v>очередная</v>
      </c>
      <c r="F12" s="29" t="str">
        <f>Общая!R6</f>
        <v>V до и выше 1000 В</v>
      </c>
      <c r="G12" s="29" t="str">
        <f>Общая!O6</f>
        <v>административно-технический персонал с правом проведения испытания оборудования повышенным напряжением</v>
      </c>
      <c r="H12" s="29" t="str">
        <f>Общая!S6</f>
        <v>ПТЭЭСиС</v>
      </c>
      <c r="I12" s="10">
        <f>Общая!V6</f>
        <v>0.375</v>
      </c>
    </row>
    <row r="13" spans="2:10" ht="47.25" x14ac:dyDescent="0.25">
      <c r="B13" s="34">
        <f>Общая!B7</f>
        <v>5</v>
      </c>
      <c r="C13" s="29" t="str">
        <f>Общая!F7</f>
        <v>ООО "Инженерные Коммуникации Стоун"</v>
      </c>
      <c r="D13" s="29" t="str">
        <f>CONCATENATE(Общая!H7," ",Общая!I7," ",Общая!J7,", ",Общая!L7," ",Общая!F7,", ",Общая!M7)</f>
        <v xml:space="preserve">Иванов Евгений Николаевич, начальник электротехнической лаборатории ООО "Инженерные Коммуникации Стоун", </v>
      </c>
      <c r="E13" s="29" t="str">
        <f>Общая!N7</f>
        <v>очередная</v>
      </c>
      <c r="F13" s="29" t="str">
        <f>Общая!R7</f>
        <v>V до и выше 1000 В</v>
      </c>
      <c r="G13" s="29" t="str">
        <f>Общая!O7</f>
        <v>административно-технический персонал с правом проведения испытания оборудования повышенным напряжением</v>
      </c>
      <c r="H13" s="29" t="str">
        <f>Общая!S7</f>
        <v>ПТЭЭСиС</v>
      </c>
      <c r="I13" s="10">
        <f>Общая!V7</f>
        <v>0.375</v>
      </c>
    </row>
    <row r="14" spans="2:10" s="24" customFormat="1" ht="48" customHeight="1" x14ac:dyDescent="0.25">
      <c r="B14" s="34">
        <f>Общая!B8</f>
        <v>6</v>
      </c>
      <c r="C14" s="29" t="str">
        <f>Общая!F8</f>
        <v>ООО "Инженерные Коммуникации Стоун"</v>
      </c>
      <c r="D14" s="29" t="str">
        <f>CONCATENATE(Общая!H8," ",Общая!I8," ",Общая!J8,", ",Общая!L8," ",Общая!F8,", ",Общая!M8)</f>
        <v xml:space="preserve">Зейналов Вадим Надирович, прораб ООО "Инженерные Коммуникации Стоун", </v>
      </c>
      <c r="E14" s="29" t="str">
        <f>Общая!N8</f>
        <v>очередная</v>
      </c>
      <c r="F14" s="29" t="str">
        <f>Общая!R8</f>
        <v>V до и выше 1000 В</v>
      </c>
      <c r="G14" s="29" t="str">
        <f>Общая!O8</f>
        <v>административно-технический персонал с правом проведения испытания оборудования повышенным напряжением</v>
      </c>
      <c r="H14" s="29" t="str">
        <f>Общая!S8</f>
        <v>ПТЭЭСиС</v>
      </c>
      <c r="I14" s="10">
        <f>Общая!V8</f>
        <v>0.375</v>
      </c>
      <c r="J14" s="25" t="s">
        <v>19</v>
      </c>
    </row>
    <row r="15" spans="2:10" s="24" customFormat="1" ht="47.25" x14ac:dyDescent="0.25">
      <c r="B15" s="34">
        <f>Общая!B9</f>
        <v>7</v>
      </c>
      <c r="C15" s="29" t="str">
        <f>Общая!F9</f>
        <v>ООО "Инженерные Коммуникации Стоун"</v>
      </c>
      <c r="D15" s="29" t="str">
        <f>CONCATENATE(Общая!H9," ",Общая!I9," ",Общая!J9,", ",Общая!L9," ",Общая!F9,", ",Общая!M9)</f>
        <v xml:space="preserve">Бобков Роман Игоревич, мастер по испытаниям и измерениям ООО "Инженерные Коммуникации Стоун", </v>
      </c>
      <c r="E15" s="29" t="str">
        <f>Общая!N9</f>
        <v>очередная</v>
      </c>
      <c r="F15" s="29" t="str">
        <f>Общая!R9</f>
        <v>V до и выше 1000 В</v>
      </c>
      <c r="G15" s="29" t="str">
        <f>Общая!O9</f>
        <v>административно-технический персонал с правом проведения испытания оборудования повышенным напряжением</v>
      </c>
      <c r="H15" s="29" t="str">
        <f>Общая!S9</f>
        <v>ПТЭЭСиС</v>
      </c>
      <c r="I15" s="10">
        <f>Общая!V9</f>
        <v>0.375</v>
      </c>
      <c r="J15" s="25"/>
    </row>
    <row r="16" spans="2:10" s="24" customFormat="1" ht="47.25" x14ac:dyDescent="0.25">
      <c r="B16" s="34">
        <f>Общая!B10</f>
        <v>8</v>
      </c>
      <c r="C16" s="29" t="str">
        <f>Общая!F10</f>
        <v>ООО "Инженерные Коммуникации Стоун"</v>
      </c>
      <c r="D16" s="29" t="str">
        <f>CONCATENATE(Общая!H10," ",Общая!I10," ",Общая!J10,", ",Общая!L10," ",Общая!F10,", ",Общая!M10)</f>
        <v xml:space="preserve">Белобоков Евгений Валерьевич, прораб ООО "Инженерные Коммуникации Стоун", </v>
      </c>
      <c r="E16" s="29" t="str">
        <f>Общая!N10</f>
        <v>очередная</v>
      </c>
      <c r="F16" s="29" t="str">
        <f>Общая!R10</f>
        <v>V до и выше 1000 В</v>
      </c>
      <c r="G16" s="29" t="str">
        <f>Общая!O10</f>
        <v>административно-технический персонал с правом проведения испытания оборудования повышенным напряжением</v>
      </c>
      <c r="H16" s="29" t="str">
        <f>Общая!S10</f>
        <v>ПТЭЭСиС</v>
      </c>
      <c r="I16" s="10">
        <f>Общая!V10</f>
        <v>0.375</v>
      </c>
      <c r="J16" s="25"/>
    </row>
    <row r="17" spans="2:10" s="24" customFormat="1" ht="47.25" x14ac:dyDescent="0.25">
      <c r="B17" s="34">
        <f>Общая!B11</f>
        <v>9</v>
      </c>
      <c r="C17" s="29" t="str">
        <f>Общая!F11</f>
        <v>ЗАО "Завод" Распредэлектрощит"</v>
      </c>
      <c r="D17" s="29" t="str">
        <f>CONCATENATE(Общая!H11," ",Общая!I11," ",Общая!J11,", ",Общая!L11," ",Общая!F11,", ",Общая!M11)</f>
        <v xml:space="preserve">Чистов Вадим Евгеньевич, инженер-электрик ЗАО "Завод" Распредэлектрощит", </v>
      </c>
      <c r="E17" s="29" t="str">
        <f>Общая!N11</f>
        <v>очередная</v>
      </c>
      <c r="F17" s="29" t="str">
        <f>Общая!R11</f>
        <v>IV до и выше 1000 В</v>
      </c>
      <c r="G17" s="29" t="str">
        <f>Общая!O11</f>
        <v>оперативно-ремонтный персонал с правом проведения испытания оборудования повышенным напряжением</v>
      </c>
      <c r="H17" s="29" t="str">
        <f>Общая!S11</f>
        <v>ПТЭЭП</v>
      </c>
      <c r="I17" s="10">
        <f>Общая!V11</f>
        <v>0.375</v>
      </c>
      <c r="J17" s="25"/>
    </row>
    <row r="18" spans="2:10" s="24" customFormat="1" ht="47.25" x14ac:dyDescent="0.25">
      <c r="B18" s="34">
        <f>Общая!B12</f>
        <v>10</v>
      </c>
      <c r="C18" s="29" t="str">
        <f>Общая!F12</f>
        <v>ЗАО "Завод" Распредэлектрощит"</v>
      </c>
      <c r="D18" s="29" t="str">
        <f>CONCATENATE(Общая!H12," ",Общая!I12," ",Общая!J12,", ",Общая!L12," ",Общая!F12,", ",Общая!M12)</f>
        <v xml:space="preserve">Ефимов Сергей Сергеевич, инженер-электрик ЗАО "Завод" Распредэлектрощит", </v>
      </c>
      <c r="E18" s="29" t="str">
        <f>Общая!N12</f>
        <v>очередная</v>
      </c>
      <c r="F18" s="29" t="str">
        <f>Общая!R12</f>
        <v>IV до и выше 1000 В</v>
      </c>
      <c r="G18" s="29" t="str">
        <f>Общая!O12</f>
        <v>оперативно-ремонтный персонал с правом проведения испытания оборудования повышенным напряжением</v>
      </c>
      <c r="H18" s="29" t="str">
        <f>Общая!S12</f>
        <v>ПТЭЭП</v>
      </c>
      <c r="I18" s="10">
        <f>Общая!V12</f>
        <v>0.375</v>
      </c>
      <c r="J18" s="25"/>
    </row>
    <row r="19" spans="2:10" s="24" customFormat="1" ht="47.25" x14ac:dyDescent="0.25">
      <c r="B19" s="34">
        <f>Общая!B13</f>
        <v>11</v>
      </c>
      <c r="C19" s="29" t="str">
        <f>Общая!F13</f>
        <v>ЗАО "Завод" Распредэлектрощит"</v>
      </c>
      <c r="D19" s="29" t="str">
        <f>CONCATENATE(Общая!H13," ",Общая!I13," ",Общая!J13,", ",Общая!L13," ",Общая!F13,", ",Общая!M13)</f>
        <v xml:space="preserve">Мошаров Валерий Викторович, начальник отдела технического контроля ЗАО "Завод" Распредэлектрощит", </v>
      </c>
      <c r="E19" s="29" t="str">
        <f>Общая!N13</f>
        <v>очередная</v>
      </c>
      <c r="F19" s="29" t="str">
        <f>Общая!R13</f>
        <v>V до и выше 1000 В</v>
      </c>
      <c r="G19" s="29" t="str">
        <f>Общая!O13</f>
        <v>административно-технический персонал с правом проведения испытания оборудования повышенным напряжением</v>
      </c>
      <c r="H19" s="29" t="str">
        <f>Общая!S13</f>
        <v>ПТЭЭП</v>
      </c>
      <c r="I19" s="10">
        <f>Общая!V13</f>
        <v>0.40277777777777773</v>
      </c>
      <c r="J19" s="25"/>
    </row>
    <row r="20" spans="2:10" s="24" customFormat="1" ht="31.5" x14ac:dyDescent="0.25">
      <c r="B20" s="34">
        <f>Общая!B14</f>
        <v>12</v>
      </c>
      <c r="C20" s="29" t="str">
        <f>Общая!F14</f>
        <v>ЗАО "Завод" Распредэлектрощит"</v>
      </c>
      <c r="D20" s="29" t="str">
        <f>CONCATENATE(Общая!H14," ",Общая!I14," ",Общая!J14,", ",Общая!L14," ",Общая!F14,", ",Общая!M14)</f>
        <v xml:space="preserve">Чистова Светлана Григорьевна, инженер по ОТ и ТБ ЗАО "Завод" Распредэлектрощит", </v>
      </c>
      <c r="E20" s="29" t="str">
        <f>Общая!N14</f>
        <v>очередная</v>
      </c>
      <c r="F20" s="29" t="str">
        <f>Общая!R14</f>
        <v>IV до  1000 В</v>
      </c>
      <c r="G20" s="29" t="str">
        <f>Общая!O14</f>
        <v>инспектирующий персонал</v>
      </c>
      <c r="H20" s="29" t="str">
        <f>Общая!S14</f>
        <v>ПТЭЭП</v>
      </c>
      <c r="I20" s="10">
        <f>Общая!V14</f>
        <v>0.40277777777777773</v>
      </c>
      <c r="J20" s="25"/>
    </row>
    <row r="21" spans="2:10" s="24" customFormat="1" x14ac:dyDescent="0.25">
      <c r="B21" s="34">
        <f>Общая!B15</f>
        <v>13</v>
      </c>
      <c r="C21" s="29" t="str">
        <f>Общая!F15</f>
        <v>ООО "МСК-1"</v>
      </c>
      <c r="D21" s="29" t="str">
        <f>CONCATENATE(Общая!H15," ",Общая!I15," ",Общая!J15,", ",Общая!L15," ",Общая!F15,", ",Общая!M15)</f>
        <v xml:space="preserve">Курлович Александр Григорьевич, специалист по ОТ ООО "МСК-1", </v>
      </c>
      <c r="E21" s="29" t="str">
        <f>Общая!N15</f>
        <v>внеочередная</v>
      </c>
      <c r="F21" s="29" t="str">
        <f>Общая!R15</f>
        <v>IV до и выше 1000 В</v>
      </c>
      <c r="G21" s="29" t="str">
        <f>Общая!O15</f>
        <v>инспектирующий персонал</v>
      </c>
      <c r="H21" s="29" t="str">
        <f>Общая!S15</f>
        <v>ПТЭЭП</v>
      </c>
      <c r="I21" s="10">
        <f>Общая!V15</f>
        <v>0.40277777777777773</v>
      </c>
      <c r="J21" s="25"/>
    </row>
    <row r="22" spans="2:10" s="24" customFormat="1" ht="31.5" x14ac:dyDescent="0.25">
      <c r="B22" s="34">
        <f>Общая!B16</f>
        <v>14</v>
      </c>
      <c r="C22" s="29" t="str">
        <f>Общая!F16</f>
        <v>ООО "МСК-1"</v>
      </c>
      <c r="D22" s="29" t="str">
        <f>CONCATENATE(Общая!H16," ",Общая!I16," ",Общая!J16,", ",Общая!L16," ",Общая!F16,", ",Общая!M16)</f>
        <v xml:space="preserve">Павлов Николай Викторович, заместитель главного энергетика ООО "МСК-1", </v>
      </c>
      <c r="E22" s="29" t="str">
        <f>Общая!N16</f>
        <v>очередная</v>
      </c>
      <c r="F22" s="29" t="str">
        <f>Общая!R16</f>
        <v>V до и выше 1000 В</v>
      </c>
      <c r="G22" s="29" t="str">
        <f>Общая!O16</f>
        <v>административно-технический персонал</v>
      </c>
      <c r="H22" s="29" t="str">
        <f>Общая!S16</f>
        <v>ПТЭЭП</v>
      </c>
      <c r="I22" s="10">
        <f>Общая!V16</f>
        <v>0.40277777777777773</v>
      </c>
      <c r="J22" s="25"/>
    </row>
    <row r="23" spans="2:10" s="24" customFormat="1" x14ac:dyDescent="0.25">
      <c r="B23" s="34">
        <f>Общая!B17</f>
        <v>15</v>
      </c>
      <c r="C23" s="29" t="str">
        <f>Общая!F17</f>
        <v>ООО "МСК-1"</v>
      </c>
      <c r="D23" s="29" t="str">
        <f>CONCATENATE(Общая!H17," ",Общая!I17," ",Общая!J17,", ",Общая!L17," ",Общая!F17,", ",Общая!M17)</f>
        <v xml:space="preserve">Прокофьев Олег Викторович, главный энергетик ООО "МСК-1", </v>
      </c>
      <c r="E23" s="29" t="str">
        <f>Общая!N17</f>
        <v>очередная</v>
      </c>
      <c r="F23" s="29" t="str">
        <f>Общая!R17</f>
        <v>V до и выше 1000 В</v>
      </c>
      <c r="G23" s="29" t="str">
        <f>Общая!O17</f>
        <v>административно-технический персонал</v>
      </c>
      <c r="H23" s="29" t="str">
        <f>Общая!S17</f>
        <v>ПТЭЭП</v>
      </c>
      <c r="I23" s="10">
        <f>Общая!V17</f>
        <v>0.40277777777777773</v>
      </c>
      <c r="J23" s="25"/>
    </row>
    <row r="24" spans="2:10" s="24" customFormat="1" ht="47.25" x14ac:dyDescent="0.25">
      <c r="B24" s="34">
        <f>Общая!B18</f>
        <v>16</v>
      </c>
      <c r="C24" s="29" t="str">
        <f>Общая!F18</f>
        <v>ООО "МСК-1"</v>
      </c>
      <c r="D24" s="29" t="str">
        <f>CONCATENATE(Общая!H18," ",Общая!I18," ",Общая!J18,", ",Общая!L18," ",Общая!F18,", ",Общая!M18)</f>
        <v xml:space="preserve">Шостак Владимир Александрович, заместитель главного энергетика ООО "МСК-1", </v>
      </c>
      <c r="E24" s="29" t="str">
        <f>Общая!N18</f>
        <v>очередная</v>
      </c>
      <c r="F24" s="29" t="str">
        <f>Общая!R18</f>
        <v>V до и выше 1000 В</v>
      </c>
      <c r="G24" s="29" t="str">
        <f>Общая!O18</f>
        <v>административно-технический персонал с правом проведения испытания оборудования повышенным напряжением</v>
      </c>
      <c r="H24" s="29" t="str">
        <f>Общая!S18</f>
        <v>ПТЭЭП</v>
      </c>
      <c r="I24" s="10">
        <f>Общая!V18</f>
        <v>0.40277777777777773</v>
      </c>
      <c r="J24" s="25"/>
    </row>
    <row r="25" spans="2:10" s="24" customFormat="1" ht="47.25" x14ac:dyDescent="0.25">
      <c r="B25" s="34">
        <f>Общая!B19</f>
        <v>17</v>
      </c>
      <c r="C25" s="29" t="str">
        <f>Общая!F19</f>
        <v>ООО "МСК-1"</v>
      </c>
      <c r="D25" s="29" t="str">
        <f>CONCATENATE(Общая!H19," ",Общая!I19," ",Общая!J19,", ",Общая!L19," ",Общая!F19,", ",Общая!M19)</f>
        <v xml:space="preserve">Степченко Алексей Васильевич, начальник электротехнической лаборатории ООО "МСК-1", </v>
      </c>
      <c r="E25" s="29" t="str">
        <f>Общая!N19</f>
        <v>очередная</v>
      </c>
      <c r="F25" s="29" t="str">
        <f>Общая!R19</f>
        <v>V до и выше 1000 В</v>
      </c>
      <c r="G25" s="29" t="str">
        <f>Общая!O19</f>
        <v>административно-технический персонал с правом проведения испытания оборудования повышенным напряжением</v>
      </c>
      <c r="H25" s="29" t="str">
        <f>Общая!S19</f>
        <v>ПТЭЭП</v>
      </c>
      <c r="I25" s="10">
        <f>Общая!V19</f>
        <v>0.40277777777777773</v>
      </c>
      <c r="J25" s="25"/>
    </row>
    <row r="26" spans="2:10" s="24" customFormat="1" x14ac:dyDescent="0.25">
      <c r="B26" s="34">
        <f>Общая!B20</f>
        <v>18</v>
      </c>
      <c r="C26" s="29" t="str">
        <f>Общая!F20</f>
        <v>АО "ПУРАТОС"</v>
      </c>
      <c r="D26" s="29" t="str">
        <f>CONCATENATE(Общая!H20," ",Общая!I20," ",Общая!J20,", ",Общая!L20," ",Общая!F20,", ",Общая!M20)</f>
        <v xml:space="preserve">Анохин Андрей Владимирович, Инженер КИПиА АО "ПУРАТОС", </v>
      </c>
      <c r="E26" s="29" t="str">
        <f>Общая!N20</f>
        <v>внеочередная</v>
      </c>
      <c r="F26" s="29" t="str">
        <f>Общая!R20</f>
        <v xml:space="preserve">IV до  1000 В </v>
      </c>
      <c r="G26" s="29" t="str">
        <f>Общая!O20</f>
        <v>административно-технический персонал</v>
      </c>
      <c r="H26" s="29" t="str">
        <f>Общая!S20</f>
        <v>ПТЭЭП</v>
      </c>
      <c r="I26" s="10">
        <f>Общая!V20</f>
        <v>0.40277777777777773</v>
      </c>
      <c r="J26" s="25"/>
    </row>
    <row r="27" spans="2:10" s="24" customFormat="1" ht="31.5" x14ac:dyDescent="0.25">
      <c r="B27" s="34">
        <f>Общая!B21</f>
        <v>19</v>
      </c>
      <c r="C27" s="29" t="str">
        <f>Общая!F21</f>
        <v>АО "ПУРАТОС"</v>
      </c>
      <c r="D27" s="29" t="str">
        <f>CONCATENATE(Общая!H21," ",Общая!I21," ",Общая!J21,", ",Общая!L21," ",Общая!F21,", ",Общая!M21)</f>
        <v xml:space="preserve">Широков  Роман Борисович, Главный инженер-электромеханик АО "ПУРАТОС", </v>
      </c>
      <c r="E27" s="29" t="str">
        <f>Общая!N21</f>
        <v>очередная</v>
      </c>
      <c r="F27" s="29" t="str">
        <f>Общая!R21</f>
        <v>V до и выше  1000 В</v>
      </c>
      <c r="G27" s="29" t="str">
        <f>Общая!O21</f>
        <v>административно-технический персонал</v>
      </c>
      <c r="H27" s="29" t="str">
        <f>Общая!S21</f>
        <v>ПТЭЭП</v>
      </c>
      <c r="I27" s="10">
        <f>Общая!V21</f>
        <v>0.40277777777777773</v>
      </c>
      <c r="J27" s="25"/>
    </row>
    <row r="28" spans="2:10" s="24" customFormat="1" x14ac:dyDescent="0.25">
      <c r="B28" s="34">
        <f>Общая!B22</f>
        <v>20</v>
      </c>
      <c r="C28" s="29" t="str">
        <f>Общая!F22</f>
        <v>АО "ПУРАТОС"</v>
      </c>
      <c r="D28" s="29" t="str">
        <f>CONCATENATE(Общая!H22," ",Общая!I22," ",Общая!J22,", ",Общая!L22," ",Общая!F22,", ",Общая!M22)</f>
        <v xml:space="preserve">Веснин Алексей Дмитриевич, Инженер КИПиА АО "ПУРАТОС", </v>
      </c>
      <c r="E28" s="29" t="str">
        <f>Общая!N22</f>
        <v>очередная</v>
      </c>
      <c r="F28" s="29" t="str">
        <f>Общая!R22</f>
        <v xml:space="preserve">V до и выше  1000 В </v>
      </c>
      <c r="G28" s="29" t="str">
        <f>Общая!O22</f>
        <v>административно-технический персонал</v>
      </c>
      <c r="H28" s="29" t="str">
        <f>Общая!S22</f>
        <v>ПТЭЭП</v>
      </c>
      <c r="I28" s="10">
        <f>Общая!V22</f>
        <v>0.40277777777777773</v>
      </c>
      <c r="J28" s="25"/>
    </row>
    <row r="29" spans="2:10" s="24" customFormat="1" ht="31.5" x14ac:dyDescent="0.25">
      <c r="B29" s="34">
        <f>Общая!B23</f>
        <v>21</v>
      </c>
      <c r="C29" s="29" t="str">
        <f>Общая!F23</f>
        <v>АО "ПУРАТОС"</v>
      </c>
      <c r="D29" s="29" t="str">
        <f>CONCATENATE(Общая!H23," ",Общая!I23," ",Общая!J23,", ",Общая!L23," ",Общая!F23,", ",Общая!M23)</f>
        <v xml:space="preserve">Горчаков Владимир Николаевич, Руководитель инженернотехнической службы АО "ПУРАТОС", </v>
      </c>
      <c r="E29" s="29" t="str">
        <f>Общая!N23</f>
        <v>очередная</v>
      </c>
      <c r="F29" s="29" t="str">
        <f>Общая!R23</f>
        <v>IV до и выше  1000 В</v>
      </c>
      <c r="G29" s="29" t="str">
        <f>Общая!O23</f>
        <v>административно-технический персонал</v>
      </c>
      <c r="H29" s="29" t="str">
        <f>Общая!S23</f>
        <v>ПТЭЭП</v>
      </c>
      <c r="I29" s="10">
        <f>Общая!V23</f>
        <v>0.40277777777777773</v>
      </c>
      <c r="J29" s="25"/>
    </row>
    <row r="30" spans="2:10" s="24" customFormat="1" ht="31.5" x14ac:dyDescent="0.25">
      <c r="B30" s="34">
        <f>Общая!B24</f>
        <v>22</v>
      </c>
      <c r="C30" s="29" t="str">
        <f>Общая!F24</f>
        <v>АО "ПУРАТОС"</v>
      </c>
      <c r="D30" s="29" t="str">
        <f>CONCATENATE(Общая!H24," ",Общая!I24," ",Общая!J24,", ",Общая!L24," ",Общая!F24,", ",Общая!M24)</f>
        <v xml:space="preserve">Астрицкий Леонид Алиевич, Руководитель службы эксплуатации зданий и сооружений АО "ПУРАТОС", </v>
      </c>
      <c r="E30" s="29" t="str">
        <f>Общая!N24</f>
        <v>очередная</v>
      </c>
      <c r="F30" s="29" t="str">
        <f>Общая!R24</f>
        <v>IV до и выше  1000 В</v>
      </c>
      <c r="G30" s="29" t="str">
        <f>Общая!O24</f>
        <v>административно-технический персонал</v>
      </c>
      <c r="H30" s="29" t="str">
        <f>Общая!S24</f>
        <v>ПТЭЭП</v>
      </c>
      <c r="I30" s="10">
        <f>Общая!V24</f>
        <v>0.40277777777777773</v>
      </c>
      <c r="J30" s="25"/>
    </row>
    <row r="31" spans="2:10" s="24" customFormat="1" ht="31.5" x14ac:dyDescent="0.25">
      <c r="B31" s="34">
        <f>Общая!B25</f>
        <v>23</v>
      </c>
      <c r="C31" s="29" t="str">
        <f>Общая!F25</f>
        <v>АО "ЭЛМОС"</v>
      </c>
      <c r="D31" s="29" t="str">
        <f>CONCATENATE(Общая!H25," ",Общая!I25," ",Общая!J25,", ",Общая!L25," ",Общая!F25,", ",Общая!M25)</f>
        <v xml:space="preserve">Широков  Роман Борисович, Главный инженер-электромеханик АО "ЭЛМОС", </v>
      </c>
      <c r="E31" s="29" t="str">
        <f>Общая!N25</f>
        <v>очередная</v>
      </c>
      <c r="F31" s="29" t="str">
        <f>Общая!R25</f>
        <v xml:space="preserve">V до и выше  1000 В </v>
      </c>
      <c r="G31" s="29" t="str">
        <f>Общая!O25</f>
        <v>административно-технический персонал</v>
      </c>
      <c r="H31" s="29" t="str">
        <f>Общая!S25</f>
        <v>ПТЭЭП</v>
      </c>
      <c r="I31" s="10">
        <f>Общая!V25</f>
        <v>0.43055555555555558</v>
      </c>
      <c r="J31" s="25"/>
    </row>
    <row r="32" spans="2:10" s="24" customFormat="1" x14ac:dyDescent="0.25">
      <c r="B32" s="34">
        <f>Общая!B26</f>
        <v>24</v>
      </c>
      <c r="C32" s="29" t="str">
        <f>Общая!F26</f>
        <v>АО "ЭЛМОС"</v>
      </c>
      <c r="D32" s="29" t="str">
        <f>CONCATENATE(Общая!H26," ",Общая!I26," ",Общая!J26,", ",Общая!L26," ",Общая!F26,", ",Общая!M26)</f>
        <v xml:space="preserve">Веснин Алексей Дмитриевич, Инженер КИПиА АО "ЭЛМОС", </v>
      </c>
      <c r="E32" s="29" t="str">
        <f>Общая!N26</f>
        <v>очередная</v>
      </c>
      <c r="F32" s="29" t="str">
        <f>Общая!R26</f>
        <v xml:space="preserve">V до и выше  1000 В </v>
      </c>
      <c r="G32" s="29" t="str">
        <f>Общая!O26</f>
        <v>административно-технический персонал</v>
      </c>
      <c r="H32" s="29" t="str">
        <f>Общая!S26</f>
        <v>ПТЭЭП</v>
      </c>
      <c r="I32" s="10">
        <f>Общая!V26</f>
        <v>0.43055555555555558</v>
      </c>
      <c r="J32" s="25"/>
    </row>
    <row r="33" spans="2:10" s="24" customFormat="1" ht="31.5" x14ac:dyDescent="0.25">
      <c r="B33" s="34">
        <f>Общая!B27</f>
        <v>25</v>
      </c>
      <c r="C33" s="29" t="str">
        <f>Общая!F27</f>
        <v>АО "ЭЛМОС"</v>
      </c>
      <c r="D33" s="29" t="str">
        <f>CONCATENATE(Общая!H27," ",Общая!I27," ",Общая!J27,", ",Общая!L27," ",Общая!F27,", ",Общая!M27)</f>
        <v xml:space="preserve">Емельянов  Андрей Константинович, Начальник котельной и очистных сооружений АО "ЭЛМОС", </v>
      </c>
      <c r="E33" s="29" t="str">
        <f>Общая!N27</f>
        <v>очередная</v>
      </c>
      <c r="F33" s="29" t="str">
        <f>Общая!R27</f>
        <v xml:space="preserve">IV до  1000 В </v>
      </c>
      <c r="G33" s="29" t="str">
        <f>Общая!O27</f>
        <v>административно-технический персонал</v>
      </c>
      <c r="H33" s="29" t="str">
        <f>Общая!S27</f>
        <v>ПТЭЭП</v>
      </c>
      <c r="I33" s="10">
        <f>Общая!V27</f>
        <v>0.43055555555555558</v>
      </c>
      <c r="J33" s="25"/>
    </row>
    <row r="34" spans="2:10" s="24" customFormat="1" ht="31.5" x14ac:dyDescent="0.25">
      <c r="B34" s="34">
        <f>Общая!B28</f>
        <v>26</v>
      </c>
      <c r="C34" s="29" t="str">
        <f>Общая!F28</f>
        <v>ООО "Техно Инжиниринг"</v>
      </c>
      <c r="D34" s="29" t="str">
        <f>CONCATENATE(Общая!H28," ",Общая!I28," ",Общая!J28,", ",Общая!L28," ",Общая!F28,", ",Общая!M28)</f>
        <v xml:space="preserve">Вебер Дмитрий Александрович, ведущий специалист по ОТ ООО "Техно Инжиниринг", </v>
      </c>
      <c r="E34" s="29" t="str">
        <f>Общая!N28</f>
        <v>внеочередная</v>
      </c>
      <c r="F34" s="29" t="str">
        <f>Общая!R28</f>
        <v xml:space="preserve">V до и выше  1000 В </v>
      </c>
      <c r="G34" s="29" t="str">
        <f>Общая!O28</f>
        <v>административно-технический персонал</v>
      </c>
      <c r="H34" s="29" t="str">
        <f>Общая!S28</f>
        <v>ПТЭЭП</v>
      </c>
      <c r="I34" s="10">
        <f>Общая!V28</f>
        <v>0.43055555555555558</v>
      </c>
      <c r="J34" s="25"/>
    </row>
    <row r="35" spans="2:10" s="24" customFormat="1" ht="31.5" x14ac:dyDescent="0.25">
      <c r="B35" s="34">
        <f>Общая!B29</f>
        <v>27</v>
      </c>
      <c r="C35" s="29" t="str">
        <f>Общая!F29</f>
        <v>ООО "Техно Инжиниринг"</v>
      </c>
      <c r="D35" s="29" t="str">
        <f>CONCATENATE(Общая!H29," ",Общая!I29," ",Общая!J29,", ",Общая!L29," ",Общая!F29,", ",Общая!M29)</f>
        <v xml:space="preserve">Михалёв Александр Александрович, главный инженер ООО "Техно Инжиниринг", </v>
      </c>
      <c r="E35" s="29" t="str">
        <f>Общая!N29</f>
        <v>внеочередная</v>
      </c>
      <c r="F35" s="29" t="str">
        <f>Общая!R29</f>
        <v xml:space="preserve">V до и выше  1000 В </v>
      </c>
      <c r="G35" s="29" t="str">
        <f>Общая!O29</f>
        <v>административно-технический персонал</v>
      </c>
      <c r="H35" s="29" t="str">
        <f>Общая!S29</f>
        <v>ПТЭЭП</v>
      </c>
      <c r="I35" s="10">
        <f>Общая!V29</f>
        <v>0.43055555555555558</v>
      </c>
      <c r="J35" s="25"/>
    </row>
    <row r="36" spans="2:10" s="24" customFormat="1" ht="31.5" x14ac:dyDescent="0.25">
      <c r="B36" s="34">
        <f>Общая!B30</f>
        <v>28</v>
      </c>
      <c r="C36" s="29" t="str">
        <f>Общая!F30</f>
        <v>ООО "Техно Инжиниринг"</v>
      </c>
      <c r="D36" s="29" t="str">
        <f>CONCATENATE(Общая!H30," ",Общая!I30," ",Общая!J30,", ",Общая!L30," ",Общая!F30,", ",Общая!M30)</f>
        <v xml:space="preserve">Михненков Александр Сергеевич, начальник участка ООО "Техно Инжиниринг", </v>
      </c>
      <c r="E36" s="29" t="str">
        <f>Общая!N30</f>
        <v>внеочередная</v>
      </c>
      <c r="F36" s="29" t="str">
        <f>Общая!R30</f>
        <v xml:space="preserve">V до и выше  1000 В </v>
      </c>
      <c r="G36" s="29" t="str">
        <f>Общая!O30</f>
        <v>административно-технический персонал</v>
      </c>
      <c r="H36" s="29" t="str">
        <f>Общая!S30</f>
        <v>ПТЭЭП</v>
      </c>
      <c r="I36" s="10">
        <f>Общая!V30</f>
        <v>0.43055555555555558</v>
      </c>
      <c r="J36" s="25"/>
    </row>
    <row r="37" spans="2:10" s="24" customFormat="1" ht="31.5" x14ac:dyDescent="0.25">
      <c r="B37" s="34">
        <f>Общая!B31</f>
        <v>29</v>
      </c>
      <c r="C37" s="29" t="str">
        <f>Общая!F31</f>
        <v>ООО "Техно Инжиниринг"</v>
      </c>
      <c r="D37" s="29" t="str">
        <f>CONCATENATE(Общая!H31," ",Общая!I31," ",Общая!J31,", ",Общая!L31," ",Общая!F31,", ",Общая!M31)</f>
        <v xml:space="preserve">Рябухин Роман Владиленович, начальник участка ООО "Техно Инжиниринг", </v>
      </c>
      <c r="E37" s="29" t="str">
        <f>Общая!N31</f>
        <v>первичная</v>
      </c>
      <c r="F37" s="29" t="str">
        <f>Общая!R31</f>
        <v>II до и выше1000 В</v>
      </c>
      <c r="G37" s="29" t="str">
        <f>Общая!O31</f>
        <v>административно-технический персонал</v>
      </c>
      <c r="H37" s="29" t="str">
        <f>Общая!S31</f>
        <v>ПТЭЭП</v>
      </c>
      <c r="I37" s="10">
        <f>Общая!V31</f>
        <v>0.43055555555555558</v>
      </c>
      <c r="J37" s="25"/>
    </row>
    <row r="38" spans="2:10" s="24" customFormat="1" ht="31.5" x14ac:dyDescent="0.25">
      <c r="B38" s="34">
        <f>Общая!B32</f>
        <v>30</v>
      </c>
      <c r="C38" s="29" t="str">
        <f>Общая!F32</f>
        <v>ООО "Техно Инжиниринг"</v>
      </c>
      <c r="D38" s="29" t="str">
        <f>CONCATENATE(Общая!H32," ",Общая!I32," ",Общая!J32,", ",Общая!L32," ",Общая!F32,", ",Общая!M32)</f>
        <v xml:space="preserve">Москвин Андрей Владимирович, руководитель проектов ООО "Техно Инжиниринг", </v>
      </c>
      <c r="E38" s="29" t="str">
        <f>Общая!N32</f>
        <v>первичная</v>
      </c>
      <c r="F38" s="29" t="str">
        <f>Общая!R32</f>
        <v>II до и выше1000 В</v>
      </c>
      <c r="G38" s="29" t="str">
        <f>Общая!O32</f>
        <v>административно-технический персонал</v>
      </c>
      <c r="H38" s="29" t="str">
        <f>Общая!S32</f>
        <v>ПТЭЭП</v>
      </c>
      <c r="I38" s="10">
        <f>Общая!V32</f>
        <v>0.45833333333333331</v>
      </c>
      <c r="J38" s="25"/>
    </row>
    <row r="39" spans="2:10" s="24" customFormat="1" ht="31.5" x14ac:dyDescent="0.25">
      <c r="B39" s="34">
        <f>Общая!B33</f>
        <v>31</v>
      </c>
      <c r="C39" s="29" t="str">
        <f>Общая!F33</f>
        <v>ФГКУ Комбинат "Искровец" Росрезерва</v>
      </c>
      <c r="D39" s="29" t="str">
        <f>CONCATENATE(Общая!H33," ",Общая!I33," ",Общая!J33,", ",Общая!L33," ",Общая!F33,", ",Общая!M33)</f>
        <v xml:space="preserve">Волков Максим Борисович, главный механик ФГКУ Комбинат "Искровец" Росрезерва, </v>
      </c>
      <c r="E39" s="29" t="str">
        <f>Общая!N33</f>
        <v>внеочередная</v>
      </c>
      <c r="F39" s="29" t="str">
        <f>Общая!R33</f>
        <v xml:space="preserve">IV до  1000 В </v>
      </c>
      <c r="G39" s="29" t="str">
        <f>Общая!O33</f>
        <v>административно-технический персонал</v>
      </c>
      <c r="H39" s="29" t="str">
        <f>Общая!S33</f>
        <v>ПТЭЭП</v>
      </c>
      <c r="I39" s="10">
        <f>Общая!V33</f>
        <v>0.45833333333333331</v>
      </c>
      <c r="J39" s="25"/>
    </row>
    <row r="40" spans="2:10" s="24" customFormat="1" ht="31.5" x14ac:dyDescent="0.25">
      <c r="B40" s="34">
        <f>Общая!B34</f>
        <v>32</v>
      </c>
      <c r="C40" s="29" t="str">
        <f>Общая!F34</f>
        <v>ФГКУ Комбинат "Искровец" Росрезерва</v>
      </c>
      <c r="D40" s="29" t="str">
        <f>CONCATENATE(Общая!H34," ",Общая!I34," ",Общая!J34,", ",Общая!L34," ",Общая!F34,", ",Общая!M34)</f>
        <v xml:space="preserve">Борейко Владимир Борисович, инженер-энергетик ФГКУ Комбинат "Искровец" Росрезерва, </v>
      </c>
      <c r="E40" s="29" t="str">
        <f>Общая!N34</f>
        <v>внеочередная</v>
      </c>
      <c r="F40" s="29" t="str">
        <f>Общая!R34</f>
        <v xml:space="preserve">V до и выше  1000 В </v>
      </c>
      <c r="G40" s="29" t="str">
        <f>Общая!O34</f>
        <v>административно-технический персонал</v>
      </c>
      <c r="H40" s="29" t="str">
        <f>Общая!S34</f>
        <v>ПТЭЭП</v>
      </c>
      <c r="I40" s="10">
        <f>Общая!V34</f>
        <v>0.45833333333333331</v>
      </c>
      <c r="J40" s="25"/>
    </row>
    <row r="41" spans="2:10" s="24" customFormat="1" ht="31.5" x14ac:dyDescent="0.25">
      <c r="B41" s="34">
        <f>Общая!B35</f>
        <v>33</v>
      </c>
      <c r="C41" s="29" t="str">
        <f>Общая!F35</f>
        <v>ФГКУ Комбинат "Искровец" Росрезерва</v>
      </c>
      <c r="D41" s="29" t="str">
        <f>CONCATENATE(Общая!H35," ",Общая!I35," ",Общая!J35,", ",Общая!L35," ",Общая!F35,", ",Общая!M35)</f>
        <v xml:space="preserve">Терентьев Александр Вениаминович, Главный инженер ФГКУ Комбинат "Искровец" Росрезерва, </v>
      </c>
      <c r="E41" s="29" t="str">
        <f>Общая!N35</f>
        <v>внеочередная</v>
      </c>
      <c r="F41" s="29" t="str">
        <f>Общая!R35</f>
        <v xml:space="preserve">V до и выше  1000 В </v>
      </c>
      <c r="G41" s="29" t="str">
        <f>Общая!O35</f>
        <v>административно-технический персонал</v>
      </c>
      <c r="H41" s="29" t="str">
        <f>Общая!S35</f>
        <v>ПТЭЭП</v>
      </c>
      <c r="I41" s="10">
        <f>Общая!V35</f>
        <v>0.45833333333333331</v>
      </c>
      <c r="J41" s="25"/>
    </row>
    <row r="42" spans="2:10" s="24" customFormat="1" x14ac:dyDescent="0.25">
      <c r="B42" s="34">
        <f>Общая!B36</f>
        <v>34</v>
      </c>
      <c r="C42" s="29" t="str">
        <f>Общая!F36</f>
        <v>ООО "Авталл"</v>
      </c>
      <c r="D42" s="29" t="str">
        <f>CONCATENATE(Общая!H36," ",Общая!I36," ",Общая!J36,", ",Общая!L36," ",Общая!F36,", ",Общая!M36)</f>
        <v xml:space="preserve">Мочалов Константин Алексеевич, специалист по ОТ ООО "Авталл", </v>
      </c>
      <c r="E42" s="29" t="str">
        <f>Общая!N36</f>
        <v>первичная</v>
      </c>
      <c r="F42" s="29" t="str">
        <f>Общая!R36</f>
        <v xml:space="preserve">IV до  1000 В </v>
      </c>
      <c r="G42" s="29" t="str">
        <f>Общая!O36</f>
        <v>инспектирующий персонал</v>
      </c>
      <c r="H42" s="29" t="str">
        <f>Общая!S36</f>
        <v>ПТЭЭП</v>
      </c>
      <c r="I42" s="10">
        <f>Общая!V36</f>
        <v>0.45833333333333331</v>
      </c>
      <c r="J42" s="25"/>
    </row>
    <row r="43" spans="2:10" s="24" customFormat="1" ht="31.5" x14ac:dyDescent="0.25">
      <c r="B43" s="34">
        <f>Общая!B37</f>
        <v>35</v>
      </c>
      <c r="C43" s="29" t="str">
        <f>Общая!F37</f>
        <v>МБУ ДО "СЮТ"</v>
      </c>
      <c r="D43" s="29" t="str">
        <f>CONCATENATE(Общая!H37," ",Общая!I37," ",Общая!J37,", ",Общая!L37," ",Общая!F37,", ",Общая!M37)</f>
        <v xml:space="preserve">Митрошкин Анатолий Александрович, заместитель директора по АХД  МБУ ДО "СЮТ", </v>
      </c>
      <c r="E43" s="29" t="str">
        <f>Общая!N37</f>
        <v>внеочередная</v>
      </c>
      <c r="F43" s="29" t="str">
        <f>Общая!R37</f>
        <v>III до 1000 В</v>
      </c>
      <c r="G43" s="29" t="str">
        <f>Общая!O37</f>
        <v>административно-технический персонал</v>
      </c>
      <c r="H43" s="29" t="str">
        <f>Общая!S37</f>
        <v>ПТЭЭП</v>
      </c>
      <c r="I43" s="10">
        <f>Общая!V37</f>
        <v>0.45833333333333331</v>
      </c>
      <c r="J43" s="25"/>
    </row>
    <row r="44" spans="2:10" s="24" customFormat="1" x14ac:dyDescent="0.25">
      <c r="B44" s="34">
        <f>Общая!B38</f>
        <v>36</v>
      </c>
      <c r="C44" s="29" t="str">
        <f>Общая!F38</f>
        <v>НАО "Дарсил"</v>
      </c>
      <c r="D44" s="29" t="str">
        <f>CONCATENATE(Общая!H38," ",Общая!I38," ",Общая!J38,", ",Общая!L38," ",Общая!F38,", ",Общая!M38)</f>
        <v xml:space="preserve">Фадеев Евгений Михайлович, Главный инженер НАО "Дарсил", </v>
      </c>
      <c r="E44" s="29" t="str">
        <f>Общая!N38</f>
        <v>очередная</v>
      </c>
      <c r="F44" s="29" t="str">
        <f>Общая!R38</f>
        <v xml:space="preserve">V до и выше  1000 В </v>
      </c>
      <c r="G44" s="29" t="str">
        <f>Общая!O38</f>
        <v>административно-технический персонал</v>
      </c>
      <c r="H44" s="29" t="str">
        <f>Общая!S38</f>
        <v>ПТЭЭП</v>
      </c>
      <c r="I44" s="10">
        <f>Общая!V38</f>
        <v>0.45833333333333331</v>
      </c>
      <c r="J44" s="25"/>
    </row>
    <row r="45" spans="2:10" s="24" customFormat="1" ht="31.5" x14ac:dyDescent="0.25">
      <c r="B45" s="34">
        <f>Общая!B39</f>
        <v>37</v>
      </c>
      <c r="C45" s="29" t="str">
        <f>Общая!F39</f>
        <v>НАО "Дарсил"</v>
      </c>
      <c r="D45" s="29" t="str">
        <f>CONCATENATE(Общая!H39," ",Общая!I39," ",Общая!J39,", ",Общая!L39," ",Общая!F39,", ",Общая!M39)</f>
        <v xml:space="preserve">Братчиков Алексей  Викторович, Наладчик производственного оборудования в пищевой промышленности  НАО "Дарсил", </v>
      </c>
      <c r="E45" s="29" t="str">
        <f>Общая!N39</f>
        <v>очередная</v>
      </c>
      <c r="F45" s="29" t="str">
        <f>Общая!R39</f>
        <v>III до 1000 В</v>
      </c>
      <c r="G45" s="29" t="str">
        <f>Общая!O39</f>
        <v>оперативно-ремонтный персонал</v>
      </c>
      <c r="H45" s="29" t="str">
        <f>Общая!S39</f>
        <v>ПТЭЭП</v>
      </c>
      <c r="I45" s="10">
        <f>Общая!V39</f>
        <v>0.45833333333333331</v>
      </c>
      <c r="J45" s="25"/>
    </row>
    <row r="46" spans="2:10" s="24" customFormat="1" x14ac:dyDescent="0.25">
      <c r="B46" s="34">
        <f>Общая!B40</f>
        <v>38</v>
      </c>
      <c r="C46" s="29" t="str">
        <f>Общая!F40</f>
        <v>НАО "Дарсил"</v>
      </c>
      <c r="D46" s="29" t="str">
        <f>CONCATENATE(Общая!H40," ",Общая!I40," ",Общая!J40,", ",Общая!L40," ",Общая!F40,", ",Общая!M40)</f>
        <v>Голубев Андрей  Владимирович, электромонтёр НАО "Дарсил", 17г.</v>
      </c>
      <c r="E46" s="29" t="str">
        <f>Общая!N40</f>
        <v>очередная</v>
      </c>
      <c r="F46" s="29" t="str">
        <f>Общая!R40</f>
        <v>IV до и выше  1000 В</v>
      </c>
      <c r="G46" s="29" t="str">
        <f>Общая!O40</f>
        <v>оперативно-ремонтный персонал</v>
      </c>
      <c r="H46" s="29" t="str">
        <f>Общая!S40</f>
        <v>ПТЭЭП</v>
      </c>
      <c r="I46" s="10">
        <f>Общая!V40</f>
        <v>0.45833333333333331</v>
      </c>
      <c r="J46" s="25"/>
    </row>
    <row r="47" spans="2:10" s="24" customFormat="1" x14ac:dyDescent="0.25">
      <c r="B47" s="34">
        <f>Общая!B41</f>
        <v>39</v>
      </c>
      <c r="C47" s="29" t="str">
        <f>Общая!F41</f>
        <v>НАО "Дарсил"</v>
      </c>
      <c r="D47" s="29" t="str">
        <f>CONCATENATE(Общая!H41," ",Общая!I41," ",Общая!J41,", ",Общая!L41," ",Общая!F41,", ",Общая!M41)</f>
        <v xml:space="preserve">Новосельцев Алексей  Юрьевич, Водитель электропогрузчика НАО "Дарсил", </v>
      </c>
      <c r="E47" s="29" t="str">
        <f>Общая!N41</f>
        <v>очередная</v>
      </c>
      <c r="F47" s="29" t="str">
        <f>Общая!R41</f>
        <v>II до 1000 В</v>
      </c>
      <c r="G47" s="29" t="str">
        <f>Общая!O41</f>
        <v>электротехнологический</v>
      </c>
      <c r="H47" s="29" t="str">
        <f>Общая!S41</f>
        <v>ПТЭЭП</v>
      </c>
      <c r="I47" s="10">
        <f>Общая!V41</f>
        <v>0.45833333333333331</v>
      </c>
      <c r="J47" s="25"/>
    </row>
    <row r="48" spans="2:10" s="24" customFormat="1" x14ac:dyDescent="0.25">
      <c r="B48" s="34">
        <f>Общая!B42</f>
        <v>40</v>
      </c>
      <c r="C48" s="29" t="str">
        <f>Общая!F42</f>
        <v>ООО "11 МЗ"</v>
      </c>
      <c r="D48" s="29" t="str">
        <f>CONCATENATE(Общая!H42," ",Общая!I42," ",Общая!J42,", ",Общая!L42," ",Общая!F42,", ",Общая!M42)</f>
        <v xml:space="preserve">Буренин Виктор Валентинович, Главный инженер ООО "11 МЗ", </v>
      </c>
      <c r="E48" s="29" t="str">
        <f>Общая!N42</f>
        <v>очередная</v>
      </c>
      <c r="F48" s="29" t="str">
        <f>Общая!R42</f>
        <v>IV до  1000 В</v>
      </c>
      <c r="G48" s="29" t="str">
        <f>Общая!O42</f>
        <v>административно-технический персонал</v>
      </c>
      <c r="H48" s="29" t="str">
        <f>Общая!S42</f>
        <v>ПТЭЭП</v>
      </c>
      <c r="I48" s="10">
        <f>Общая!V42</f>
        <v>0.45833333333333331</v>
      </c>
      <c r="J48" s="25"/>
    </row>
    <row r="49" spans="2:10" s="24" customFormat="1" ht="31.5" x14ac:dyDescent="0.25">
      <c r="B49" s="34">
        <f>Общая!B43</f>
        <v>41</v>
      </c>
      <c r="C49" s="29" t="str">
        <f>Общая!F43</f>
        <v>ООО "РЭС"</v>
      </c>
      <c r="D49" s="29" t="str">
        <f>CONCATENATE(Общая!H43," ",Общая!I43," ",Общая!J43,", ",Общая!L43," ",Общая!F43,", ",Общая!M43)</f>
        <v>Майоров Владислав Васильевич, мастер электромонтажного участка ООО "РЭС", нет</v>
      </c>
      <c r="E49" s="29" t="str">
        <f>Общая!N43</f>
        <v>внеочередная</v>
      </c>
      <c r="F49" s="29" t="str">
        <f>Общая!R43</f>
        <v xml:space="preserve">V до и выше  1000 В </v>
      </c>
      <c r="G49" s="29" t="str">
        <f>Общая!O43</f>
        <v>административно-технический персонал</v>
      </c>
      <c r="H49" s="29" t="str">
        <f>Общая!S43</f>
        <v>ПТЭЭСиС</v>
      </c>
      <c r="I49" s="10">
        <f>Общая!V43</f>
        <v>0.54166666666666663</v>
      </c>
      <c r="J49" s="25"/>
    </row>
    <row r="50" spans="2:10" s="24" customFormat="1" ht="31.5" x14ac:dyDescent="0.25">
      <c r="B50" s="34">
        <f>Общая!B44</f>
        <v>42</v>
      </c>
      <c r="C50" s="29" t="str">
        <f>Общая!F44</f>
        <v>ООО "Евроинвест" </v>
      </c>
      <c r="D50" s="29" t="str">
        <f>CONCATENATE(Общая!H44," ",Общая!I44," ",Общая!J44,", ",Общая!L44," ",Общая!F44,", ",Общая!M44)</f>
        <v xml:space="preserve">Зеленов Алексей Евгеньевич, Инженер электрик  ООО "Евроинвест" , 4 г. 6 м. </v>
      </c>
      <c r="E50" s="29" t="str">
        <f>Общая!N44</f>
        <v>внеочередная</v>
      </c>
      <c r="F50" s="29" t="str">
        <f>Общая!R44</f>
        <v xml:space="preserve">V до и выше  1000 В </v>
      </c>
      <c r="G50" s="29" t="str">
        <f>Общая!O44</f>
        <v>административно-технический персонал</v>
      </c>
      <c r="H50" s="29" t="str">
        <f>Общая!S44</f>
        <v>ПТЭЭП</v>
      </c>
      <c r="I50" s="10">
        <f>Общая!V44</f>
        <v>0.54166666666666663</v>
      </c>
      <c r="J50" s="25"/>
    </row>
    <row r="51" spans="2:10" s="24" customFormat="1" ht="47.25" x14ac:dyDescent="0.25">
      <c r="B51" s="34">
        <f>Общая!B45</f>
        <v>43</v>
      </c>
      <c r="C51" s="29" t="str">
        <f>Общая!F45</f>
        <v>МУК "Егорьевский Центр Обеспечения Деятельности Организации Бюджетной Сферы"</v>
      </c>
      <c r="D51" s="29" t="str">
        <f>CONCATENATE(Общая!H45," ",Общая!I45," ",Общая!J45,", ",Общая!L45," ",Общая!F45,", ",Общая!M45)</f>
        <v>Петрухин Станислав Владимирович, Инженер технического отдела МУК "Егорьевский Центр Обеспечения Деятельности Организации Бюджетной Сферы", 4 г.</v>
      </c>
      <c r="E51" s="29" t="str">
        <f>Общая!N45</f>
        <v>очередная</v>
      </c>
      <c r="F51" s="29" t="str">
        <f>Общая!R45</f>
        <v>IV до 1000 В</v>
      </c>
      <c r="G51" s="29" t="str">
        <f>Общая!O45</f>
        <v>административно-технический персонал</v>
      </c>
      <c r="H51" s="29" t="str">
        <f>Общая!S45</f>
        <v>ПТЭЭП</v>
      </c>
      <c r="I51" s="10">
        <f>Общая!V45</f>
        <v>0.54166666666666663</v>
      </c>
      <c r="J51" s="25"/>
    </row>
    <row r="52" spans="2:10" s="24" customFormat="1" x14ac:dyDescent="0.25">
      <c r="B52" s="34">
        <f>Общая!B46</f>
        <v>44</v>
      </c>
      <c r="C52" s="29" t="str">
        <f>Общая!F46</f>
        <v>ЗАО "ЛЕС"</v>
      </c>
      <c r="D52" s="29" t="str">
        <f>CONCATENATE(Общая!H46," ",Общая!I46," ",Общая!J46,", ",Общая!L46," ",Общая!F46,", ",Общая!M46)</f>
        <v xml:space="preserve">Зеленов Алексей Евгеньевич, Инженер электрик  ЗАО "ЛЕС", 4 г. 6 м. </v>
      </c>
      <c r="E52" s="29" t="str">
        <f>Общая!N46</f>
        <v>внеочередная</v>
      </c>
      <c r="F52" s="29" t="str">
        <f>Общая!R46</f>
        <v xml:space="preserve">V до и выше  1000 В </v>
      </c>
      <c r="G52" s="29" t="str">
        <f>Общая!O46</f>
        <v>административно-технический персонал</v>
      </c>
      <c r="H52" s="29" t="str">
        <f>Общая!S46</f>
        <v>ПТЭЭП</v>
      </c>
      <c r="I52" s="10">
        <f>Общая!V46</f>
        <v>0.54166666666666663</v>
      </c>
      <c r="J52" s="25"/>
    </row>
    <row r="53" spans="2:10" s="24" customFormat="1" x14ac:dyDescent="0.25">
      <c r="B53" s="34">
        <f>Общая!B47</f>
        <v>45</v>
      </c>
      <c r="C53" s="29" t="str">
        <f>Общая!F47</f>
        <v>ЗАО "Сивма"</v>
      </c>
      <c r="D53" s="29" t="str">
        <f>CONCATENATE(Общая!H47," ",Общая!I47," ",Общая!J47,", ",Общая!L47," ",Общая!F47,", ",Общая!M47)</f>
        <v>Шишкин Сергей Александрович, Главный Инженер ЗАО "Сивма", 9 г.</v>
      </c>
      <c r="E53" s="29" t="str">
        <f>Общая!N47</f>
        <v>очередная</v>
      </c>
      <c r="F53" s="29" t="str">
        <f>Общая!R47</f>
        <v xml:space="preserve">V до и выше  1000 В </v>
      </c>
      <c r="G53" s="29" t="str">
        <f>Общая!O47</f>
        <v>административно-технический персонал</v>
      </c>
      <c r="H53" s="29" t="str">
        <f>Общая!S47</f>
        <v>ПТЭЭП</v>
      </c>
      <c r="I53" s="10">
        <f>Общая!V47</f>
        <v>0.54166666666666663</v>
      </c>
      <c r="J53" s="25"/>
    </row>
    <row r="54" spans="2:10" s="24" customFormat="1" x14ac:dyDescent="0.25">
      <c r="B54" s="34">
        <f>Общая!B48</f>
        <v>46</v>
      </c>
      <c r="C54" s="29" t="str">
        <f>Общая!F48</f>
        <v>ЗАО "Сивма"</v>
      </c>
      <c r="D54" s="29" t="str">
        <f>CONCATENATE(Общая!H48," ",Общая!I48," ",Общая!J48,", ",Общая!L48," ",Общая!F48,", ",Общая!M48)</f>
        <v>Шаталов Андрей Александрович, электромеханик ЗАО "Сивма", 11 г.</v>
      </c>
      <c r="E54" s="29" t="str">
        <f>Общая!N48</f>
        <v>очередная</v>
      </c>
      <c r="F54" s="29" t="str">
        <f>Общая!R48</f>
        <v xml:space="preserve">V до и выше  1000 В </v>
      </c>
      <c r="G54" s="29" t="str">
        <f>Общая!O48</f>
        <v>административно-технический персонал</v>
      </c>
      <c r="H54" s="29" t="str">
        <f>Общая!S48</f>
        <v>ПТЭЭП</v>
      </c>
      <c r="I54" s="10">
        <f>Общая!V48</f>
        <v>0.54166666666666663</v>
      </c>
      <c r="J54" s="25"/>
    </row>
    <row r="55" spans="2:10" s="24" customFormat="1" x14ac:dyDescent="0.25">
      <c r="B55" s="34">
        <f>Общая!B49</f>
        <v>47</v>
      </c>
      <c r="C55" s="29" t="str">
        <f>Общая!F49</f>
        <v>ЗАО "Сивма"</v>
      </c>
      <c r="D55" s="29" t="str">
        <f>CONCATENATE(Общая!H49," ",Общая!I49," ",Общая!J49,", ",Общая!L49," ",Общая!F49,", ",Общая!M49)</f>
        <v>Конев Михаил Петрович, электромеханик ЗАО "Сивма", 8 г.</v>
      </c>
      <c r="E55" s="29" t="str">
        <f>Общая!N49</f>
        <v>очередная</v>
      </c>
      <c r="F55" s="29" t="str">
        <f>Общая!R49</f>
        <v>IV до 1000 В</v>
      </c>
      <c r="G55" s="29" t="str">
        <f>Общая!O49</f>
        <v>административно-технический персонал</v>
      </c>
      <c r="H55" s="29" t="str">
        <f>Общая!S49</f>
        <v>ПТЭЭП</v>
      </c>
      <c r="I55" s="10">
        <f>Общая!V49</f>
        <v>0.54166666666666663</v>
      </c>
      <c r="J55" s="25"/>
    </row>
    <row r="56" spans="2:10" s="24" customFormat="1" ht="31.5" x14ac:dyDescent="0.25">
      <c r="B56" s="34">
        <f>Общая!B50</f>
        <v>48</v>
      </c>
      <c r="C56" s="29" t="str">
        <f>Общая!F50</f>
        <v>ИП Козлов Василий Никитович</v>
      </c>
      <c r="D56" s="29" t="str">
        <f>CONCATENATE(Общая!H50," ",Общая!I50," ",Общая!J50,", ",Общая!L50," ",Общая!F50,", ",Общая!M50)</f>
        <v>Шишкин Сергей Александрович, Главный Инженер ИП Козлов Василий Никитович, 7 г.</v>
      </c>
      <c r="E56" s="29" t="str">
        <f>Общая!N50</f>
        <v>очередная</v>
      </c>
      <c r="F56" s="29" t="str">
        <f>Общая!R50</f>
        <v xml:space="preserve">V до и выше  1000 В </v>
      </c>
      <c r="G56" s="29" t="str">
        <f>Общая!O50</f>
        <v>административно-технический персонал</v>
      </c>
      <c r="H56" s="29" t="str">
        <f>Общая!S50</f>
        <v>ПТЭЭП</v>
      </c>
      <c r="I56" s="10">
        <f>Общая!V50</f>
        <v>0.54166666666666663</v>
      </c>
      <c r="J56" s="25"/>
    </row>
    <row r="57" spans="2:10" s="24" customFormat="1" ht="31.5" x14ac:dyDescent="0.25">
      <c r="B57" s="34">
        <f>Общая!B51</f>
        <v>49</v>
      </c>
      <c r="C57" s="29" t="str">
        <f>Общая!F51</f>
        <v>ИП Козлов Василий Никитович</v>
      </c>
      <c r="D57" s="29" t="str">
        <f>CONCATENATE(Общая!H51," ",Общая!I51," ",Общая!J51,", ",Общая!L51," ",Общая!F51,", ",Общая!M51)</f>
        <v>Шаталов Андрей Александрович, электромеханик ИП Козлов Василий Никитович, 7 г.</v>
      </c>
      <c r="E57" s="29" t="str">
        <f>Общая!N51</f>
        <v>очередная</v>
      </c>
      <c r="F57" s="29" t="str">
        <f>Общая!R51</f>
        <v xml:space="preserve">V до и выше  1000 В </v>
      </c>
      <c r="G57" s="29" t="str">
        <f>Общая!O51</f>
        <v>административно-технический персонал</v>
      </c>
      <c r="H57" s="29" t="str">
        <f>Общая!S51</f>
        <v>ПТЭЭП</v>
      </c>
      <c r="I57" s="10">
        <f>Общая!V51</f>
        <v>0.54166666666666663</v>
      </c>
      <c r="J57" s="25"/>
    </row>
    <row r="58" spans="2:10" s="24" customFormat="1" ht="31.5" x14ac:dyDescent="0.25">
      <c r="B58" s="34">
        <f>Общая!B52</f>
        <v>50</v>
      </c>
      <c r="C58" s="29" t="str">
        <f>Общая!F52</f>
        <v>ИП Козлов Василий Никитович</v>
      </c>
      <c r="D58" s="29" t="str">
        <f>CONCATENATE(Общая!H52," ",Общая!I52," ",Общая!J52,", ",Общая!L52," ",Общая!F52,", ",Общая!M52)</f>
        <v>Конев Михаил Петрович, электромеханик ИП Козлов Василий Никитович, 7 г.</v>
      </c>
      <c r="E58" s="29" t="str">
        <f>Общая!N52</f>
        <v>очередная</v>
      </c>
      <c r="F58" s="29" t="str">
        <f>Общая!R52</f>
        <v>IV до 1000 В</v>
      </c>
      <c r="G58" s="29" t="str">
        <f>Общая!O52</f>
        <v>административно-технический персонал</v>
      </c>
      <c r="H58" s="29" t="str">
        <f>Общая!S52</f>
        <v>ПТЭЭП</v>
      </c>
      <c r="I58" s="10">
        <f>Общая!V52</f>
        <v>0.56944444444444442</v>
      </c>
      <c r="J58" s="25"/>
    </row>
    <row r="59" spans="2:10" s="24" customFormat="1" ht="31.5" x14ac:dyDescent="0.25">
      <c r="B59" s="34">
        <f>Общая!B53</f>
        <v>51</v>
      </c>
      <c r="C59" s="29" t="str">
        <f>Общая!F53</f>
        <v>ООО "Логистик-Запад"</v>
      </c>
      <c r="D59" s="29" t="str">
        <f>CONCATENATE(Общая!H53," ",Общая!I53," ",Общая!J53,", ",Общая!L53," ",Общая!F53,", ",Общая!M53)</f>
        <v>Шаталов Андрей Александрович, электромеханик ООО "Логистик-Запад", 18 г.</v>
      </c>
      <c r="E59" s="29" t="str">
        <f>Общая!N53</f>
        <v>очередная</v>
      </c>
      <c r="F59" s="29" t="str">
        <f>Общая!R53</f>
        <v xml:space="preserve">V до и выше  1000 В </v>
      </c>
      <c r="G59" s="29" t="str">
        <f>Общая!O53</f>
        <v>административно-технический персонал</v>
      </c>
      <c r="H59" s="29" t="str">
        <f>Общая!S53</f>
        <v>ПТЭЭП</v>
      </c>
      <c r="I59" s="10">
        <f>Общая!V53</f>
        <v>0.56944444444444442</v>
      </c>
      <c r="J59" s="25"/>
    </row>
    <row r="60" spans="2:10" s="24" customFormat="1" x14ac:dyDescent="0.25">
      <c r="B60" s="34">
        <f>Общая!B54</f>
        <v>52</v>
      </c>
      <c r="C60" s="29" t="str">
        <f>Общая!F54</f>
        <v>ООО "Логистик-Запад"</v>
      </c>
      <c r="D60" s="29" t="str">
        <f>CONCATENATE(Общая!H54," ",Общая!I54," ",Общая!J54,", ",Общая!L54," ",Общая!F54,", ",Общая!M54)</f>
        <v>Конев Михаил Петрович, электромеханик ООО "Логистик-Запад", 8 г.</v>
      </c>
      <c r="E60" s="29" t="str">
        <f>Общая!N54</f>
        <v>очередная</v>
      </c>
      <c r="F60" s="29" t="str">
        <f>Общая!R54</f>
        <v>IV до 1000 В</v>
      </c>
      <c r="G60" s="29" t="str">
        <f>Общая!O54</f>
        <v>административно-технический персонал</v>
      </c>
      <c r="H60" s="29" t="str">
        <f>Общая!S54</f>
        <v>ПТЭЭП</v>
      </c>
      <c r="I60" s="10">
        <f>Общая!V54</f>
        <v>0.56944444444444442</v>
      </c>
      <c r="J60" s="25"/>
    </row>
    <row r="61" spans="2:10" s="24" customFormat="1" x14ac:dyDescent="0.25">
      <c r="B61" s="34">
        <f>Общая!B55</f>
        <v>53</v>
      </c>
      <c r="C61" s="29" t="str">
        <f>Общая!F55</f>
        <v>ООО "Бебибио"</v>
      </c>
      <c r="D61" s="29" t="str">
        <f>CONCATENATE(Общая!H55," ",Общая!I55," ",Общая!J55,", ",Общая!L55," ",Общая!F55,", ",Общая!M55)</f>
        <v>Шаталов Андрей Александрович, электромеханик ООО "Бебибио", 3 г.</v>
      </c>
      <c r="E61" s="29" t="str">
        <f>Общая!N55</f>
        <v>очередная</v>
      </c>
      <c r="F61" s="29" t="str">
        <f>Общая!R55</f>
        <v xml:space="preserve">V до и выше  1000 В </v>
      </c>
      <c r="G61" s="29" t="str">
        <f>Общая!O55</f>
        <v>административно-технический персонал</v>
      </c>
      <c r="H61" s="29" t="str">
        <f>Общая!S55</f>
        <v>ПТЭЭП</v>
      </c>
      <c r="I61" s="10">
        <f>Общая!V55</f>
        <v>0.56944444444444442</v>
      </c>
      <c r="J61" s="25"/>
    </row>
    <row r="62" spans="2:10" s="24" customFormat="1" x14ac:dyDescent="0.25">
      <c r="B62" s="34">
        <f>Общая!B56</f>
        <v>54</v>
      </c>
      <c r="C62" s="29" t="str">
        <f>Общая!F56</f>
        <v>ООО "Бебибио"</v>
      </c>
      <c r="D62" s="29" t="str">
        <f>CONCATENATE(Общая!H56," ",Общая!I56," ",Общая!J56,", ",Общая!L56," ",Общая!F56,", ",Общая!M56)</f>
        <v>Конев Михаил Петрович, электромеханик ООО "Бебибио", 3 г.</v>
      </c>
      <c r="E62" s="29" t="str">
        <f>Общая!N56</f>
        <v>очередная</v>
      </c>
      <c r="F62" s="29" t="str">
        <f>Общая!R56</f>
        <v>IV до 1000 В</v>
      </c>
      <c r="G62" s="29" t="str">
        <f>Общая!O56</f>
        <v>административно-технический персонал</v>
      </c>
      <c r="H62" s="29" t="str">
        <f>Общая!S56</f>
        <v>ПТЭЭП</v>
      </c>
      <c r="I62" s="10">
        <f>Общая!V56</f>
        <v>0.56944444444444442</v>
      </c>
      <c r="J62" s="25"/>
    </row>
    <row r="63" spans="2:10" s="24" customFormat="1" ht="31.5" x14ac:dyDescent="0.25">
      <c r="B63" s="34">
        <f>Общая!B57</f>
        <v>55</v>
      </c>
      <c r="C63" s="29" t="str">
        <f>Общая!F57</f>
        <v>ООО "Торговый Дом Слащёва" </v>
      </c>
      <c r="D63" s="29" t="str">
        <f>CONCATENATE(Общая!H57," ",Общая!I57," ",Общая!J57,", ",Общая!L57," ",Общая!F57,", ",Общая!M57)</f>
        <v>Шишкин Сергей Александрович, Главный Инженер ООО "Торговый Дом Слащёва" , 9 г.</v>
      </c>
      <c r="E63" s="29" t="str">
        <f>Общая!N57</f>
        <v>очередная</v>
      </c>
      <c r="F63" s="29" t="str">
        <f>Общая!R57</f>
        <v xml:space="preserve">V до и выше  1000 В </v>
      </c>
      <c r="G63" s="29" t="str">
        <f>Общая!O57</f>
        <v>административно-технический персонал</v>
      </c>
      <c r="H63" s="29" t="str">
        <f>Общая!S57</f>
        <v>ПТЭЭП</v>
      </c>
      <c r="I63" s="10">
        <f>Общая!V57</f>
        <v>0.56944444444444442</v>
      </c>
      <c r="J63" s="25"/>
    </row>
    <row r="64" spans="2:10" s="24" customFormat="1" ht="31.5" x14ac:dyDescent="0.25">
      <c r="B64" s="34">
        <f>Общая!B58</f>
        <v>56</v>
      </c>
      <c r="C64" s="29" t="str">
        <f>Общая!F58</f>
        <v>ООО "Подъемник"</v>
      </c>
      <c r="D64" s="29" t="str">
        <f>CONCATENATE(Общая!H58," ",Общая!I58," ",Общая!J58,", ",Общая!L58," ",Общая!F58,", ",Общая!M58)</f>
        <v>Девиченский Сергей Юльевич, главный энергетик ООО "Подъемник", 5 г. 5 м.</v>
      </c>
      <c r="E64" s="29" t="str">
        <f>Общая!N58</f>
        <v>очередная</v>
      </c>
      <c r="F64" s="29" t="str">
        <f>Общая!R58</f>
        <v>IV до 1000 В</v>
      </c>
      <c r="G64" s="29" t="str">
        <f>Общая!O58</f>
        <v>административно-технический персонал</v>
      </c>
      <c r="H64" s="29" t="str">
        <f>Общая!S58</f>
        <v>ПТЭЭП</v>
      </c>
      <c r="I64" s="10">
        <f>Общая!V58</f>
        <v>0.56944444444444442</v>
      </c>
      <c r="J64" s="25"/>
    </row>
    <row r="65" spans="2:10" s="24" customFormat="1" x14ac:dyDescent="0.25">
      <c r="B65" s="34">
        <f>Общая!B59</f>
        <v>57</v>
      </c>
      <c r="C65" s="29" t="str">
        <f>Общая!F59</f>
        <v>ООО "Подъемник"</v>
      </c>
      <c r="D65" s="29" t="str">
        <f>CONCATENATE(Общая!H59," ",Общая!I59," ",Общая!J59,", ",Общая!L59," ",Общая!F59,", ",Общая!M59)</f>
        <v>Моисеев Сергей Михайлович, начальник участка ООО "Подъемник", 13 г.</v>
      </c>
      <c r="E65" s="29" t="str">
        <f>Общая!N59</f>
        <v>очередная</v>
      </c>
      <c r="F65" s="29" t="str">
        <f>Общая!R59</f>
        <v>IV до 1000 В</v>
      </c>
      <c r="G65" s="29" t="str">
        <f>Общая!O59</f>
        <v>административно-технический персонал</v>
      </c>
      <c r="H65" s="29" t="str">
        <f>Общая!S59</f>
        <v>ПТЭЭП</v>
      </c>
      <c r="I65" s="10">
        <f>Общая!V59</f>
        <v>0.56944444444444442</v>
      </c>
      <c r="J65" s="25"/>
    </row>
    <row r="66" spans="2:10" s="24" customFormat="1" ht="31.5" x14ac:dyDescent="0.25">
      <c r="B66" s="34">
        <f>Общая!B60</f>
        <v>58</v>
      </c>
      <c r="C66" s="29" t="str">
        <f>Общая!F60</f>
        <v>ООО "Подъемник-о"</v>
      </c>
      <c r="D66" s="29" t="str">
        <f>CONCATENATE(Общая!H60," ",Общая!I60," ",Общая!J60,", ",Общая!L60," ",Общая!F60,", ",Общая!M60)</f>
        <v>Девиченский Сергей Юльевич, главный энергетик ООО "Подъемник-о", 5 г. 5 м.</v>
      </c>
      <c r="E66" s="29" t="str">
        <f>Общая!N60</f>
        <v>очередная</v>
      </c>
      <c r="F66" s="29" t="str">
        <f>Общая!R60</f>
        <v>IV до 1000 В</v>
      </c>
      <c r="G66" s="29" t="str">
        <f>Общая!O60</f>
        <v>административно-технический персонал</v>
      </c>
      <c r="H66" s="29" t="str">
        <f>Общая!S60</f>
        <v>ПТЭЭП</v>
      </c>
      <c r="I66" s="10">
        <f>Общая!V60</f>
        <v>0.56944444444444442</v>
      </c>
      <c r="J66" s="25"/>
    </row>
    <row r="67" spans="2:10" s="24" customFormat="1" ht="31.5" x14ac:dyDescent="0.25">
      <c r="B67" s="34">
        <f>Общая!B61</f>
        <v>59</v>
      </c>
      <c r="C67" s="29" t="str">
        <f>Общая!F61</f>
        <v>ООО "Подъемник-о"</v>
      </c>
      <c r="D67" s="29" t="str">
        <f>CONCATENATE(Общая!H61," ",Общая!I61," ",Общая!J61,", ",Общая!L61," ",Общая!F61,", ",Общая!M61)</f>
        <v>Хвостов Виталий  Валентинович, начальник участка ООО "Подъемник-о", 9 г.</v>
      </c>
      <c r="E67" s="29" t="str">
        <f>Общая!N61</f>
        <v>очередная</v>
      </c>
      <c r="F67" s="29" t="str">
        <f>Общая!R61</f>
        <v>IV до 1000 В</v>
      </c>
      <c r="G67" s="29" t="str">
        <f>Общая!O61</f>
        <v>административно-технический персонал</v>
      </c>
      <c r="H67" s="29" t="str">
        <f>Общая!S61</f>
        <v>ПТЭЭП</v>
      </c>
      <c r="I67" s="10">
        <f>Общая!V61</f>
        <v>0.59722222222222221</v>
      </c>
      <c r="J67" s="25"/>
    </row>
    <row r="68" spans="2:10" s="24" customFormat="1" x14ac:dyDescent="0.25">
      <c r="B68" s="34">
        <f>Общая!B62</f>
        <v>60</v>
      </c>
      <c r="C68" s="29" t="str">
        <f>Общая!F62</f>
        <v>ООО "Подъемник-о"</v>
      </c>
      <c r="D68" s="29" t="str">
        <f>CONCATENATE(Общая!H62," ",Общая!I62," ",Общая!J62,", ",Общая!L62," ",Общая!F62,", ",Общая!M62)</f>
        <v>Волков Николай Иванович, начальник участка ООО "Подъемник-о", 6 г.</v>
      </c>
      <c r="E68" s="29" t="str">
        <f>Общая!N62</f>
        <v>очередная</v>
      </c>
      <c r="F68" s="29" t="str">
        <f>Общая!R62</f>
        <v>IV до 1000 В</v>
      </c>
      <c r="G68" s="29" t="str">
        <f>Общая!O62</f>
        <v>административно-технический персонал</v>
      </c>
      <c r="H68" s="29" t="str">
        <f>Общая!S62</f>
        <v>ПТЭЭП</v>
      </c>
      <c r="I68" s="10">
        <f>Общая!V62</f>
        <v>0.59722222222222221</v>
      </c>
      <c r="J68" s="25"/>
    </row>
    <row r="69" spans="2:10" s="24" customFormat="1" ht="31.5" x14ac:dyDescent="0.25">
      <c r="B69" s="34">
        <f>Общая!B63</f>
        <v>61</v>
      </c>
      <c r="C69" s="29" t="str">
        <f>Общая!F63</f>
        <v>ООО СП "Лифтек"</v>
      </c>
      <c r="D69" s="29" t="str">
        <f>CONCATENATE(Общая!H63," ",Общая!I63," ",Общая!J63,", ",Общая!L63," ",Общая!F63,", ",Общая!M63)</f>
        <v>Девиченский Сергей Юльевич, главный энергетик ООО СП "Лифтек", 5 г. 5 м.</v>
      </c>
      <c r="E69" s="29" t="str">
        <f>Общая!N63</f>
        <v>очередная</v>
      </c>
      <c r="F69" s="29" t="str">
        <f>Общая!R63</f>
        <v xml:space="preserve">V до и выше  1000 В </v>
      </c>
      <c r="G69" s="29" t="str">
        <f>Общая!O63</f>
        <v>административно-технический персонал</v>
      </c>
      <c r="H69" s="29" t="str">
        <f>Общая!S63</f>
        <v>ПТЭЭП</v>
      </c>
      <c r="I69" s="10">
        <f>Общая!V63</f>
        <v>0.59722222222222221</v>
      </c>
      <c r="J69" s="25"/>
    </row>
    <row r="70" spans="2:10" s="24" customFormat="1" ht="31.5" x14ac:dyDescent="0.25">
      <c r="B70" s="34">
        <f>Общая!B64</f>
        <v>62</v>
      </c>
      <c r="C70" s="29" t="str">
        <f>Общая!F64</f>
        <v>ООО СП "Лифтек"</v>
      </c>
      <c r="D70" s="29" t="str">
        <f>CONCATENATE(Общая!H64," ",Общая!I64," ",Общая!J64,", ",Общая!L64," ",Общая!F64,", ",Общая!M64)</f>
        <v>Краснов Александр Вячеславович, Зам. Главного инженера ООО СП "Лифтек", 12 г.</v>
      </c>
      <c r="E70" s="29" t="str">
        <f>Общая!N64</f>
        <v>очередная</v>
      </c>
      <c r="F70" s="29" t="str">
        <f>Общая!R64</f>
        <v>IV до 1000 В</v>
      </c>
      <c r="G70" s="29" t="str">
        <f>Общая!O64</f>
        <v>административно-технический персонал</v>
      </c>
      <c r="H70" s="29" t="str">
        <f>Общая!S64</f>
        <v>ПТЭЭП</v>
      </c>
      <c r="I70" s="10">
        <f>Общая!V64</f>
        <v>0.59722222222222221</v>
      </c>
      <c r="J70" s="25"/>
    </row>
    <row r="71" spans="2:10" s="24" customFormat="1" x14ac:dyDescent="0.25">
      <c r="B71" s="34">
        <f>Общая!B65</f>
        <v>63</v>
      </c>
      <c r="C71" s="29" t="str">
        <f>Общая!F65</f>
        <v>ООО "МЭК" </v>
      </c>
      <c r="D71" s="29" t="str">
        <f>CONCATENATE(Общая!H65," ",Общая!I65," ",Общая!J65,", ",Общая!L65," ",Общая!F65,", ",Общая!M65)</f>
        <v xml:space="preserve">Комаров Игорь  Вячеславович, главный инженер ООО "МЭК" , </v>
      </c>
      <c r="E71" s="29" t="str">
        <f>Общая!N65</f>
        <v>очередная</v>
      </c>
      <c r="F71" s="29" t="str">
        <f>Общая!R65</f>
        <v xml:space="preserve">V до и выше  1000 В </v>
      </c>
      <c r="G71" s="29" t="str">
        <f>Общая!O65</f>
        <v>административно-технический персонал</v>
      </c>
      <c r="H71" s="29" t="str">
        <f>Общая!S65</f>
        <v>ПТЭЭСиС</v>
      </c>
      <c r="I71" s="10">
        <f>Общая!V65</f>
        <v>0.59722222222222221</v>
      </c>
      <c r="J71" s="25"/>
    </row>
    <row r="72" spans="2:10" s="24" customFormat="1" ht="31.5" x14ac:dyDescent="0.25">
      <c r="B72" s="34">
        <f>Общая!B66</f>
        <v>64</v>
      </c>
      <c r="C72" s="29" t="str">
        <f>Общая!F66</f>
        <v>ООО "МЭК" </v>
      </c>
      <c r="D72" s="29" t="str">
        <f>CONCATENATE(Общая!H66," ",Общая!I66," ",Общая!J66,", ",Общая!L66," ",Общая!F66,", ",Общая!M66)</f>
        <v xml:space="preserve">Зубрицкий Сергей Александрович, начальник отдела оперативного, технологического и ситуационного отдела  ООО "МЭК" , </v>
      </c>
      <c r="E72" s="29" t="str">
        <f>Общая!N66</f>
        <v>очередная</v>
      </c>
      <c r="F72" s="29" t="str">
        <f>Общая!R66</f>
        <v xml:space="preserve">V до и выше  1000 В </v>
      </c>
      <c r="G72" s="29" t="str">
        <f>Общая!O66</f>
        <v>административно-технический персонал</v>
      </c>
      <c r="H72" s="29" t="str">
        <f>Общая!S66</f>
        <v>ПТЭЭСиС</v>
      </c>
      <c r="I72" s="10">
        <f>Общая!V66</f>
        <v>0.59722222222222221</v>
      </c>
      <c r="J72" s="25"/>
    </row>
    <row r="73" spans="2:10" s="24" customFormat="1" ht="31.5" x14ac:dyDescent="0.25">
      <c r="B73" s="34">
        <f>Общая!B67</f>
        <v>65</v>
      </c>
      <c r="C73" s="29" t="str">
        <f>Общая!F67</f>
        <v>ООО "МЭК" </v>
      </c>
      <c r="D73" s="29" t="str">
        <f>CONCATENATE(Общая!H67," ",Общая!I67," ",Общая!J67,", ",Общая!L67," ",Общая!F67,", ",Общая!M67)</f>
        <v xml:space="preserve">Нестеренко Анатолий Андреевич, начальник отдела эксплуатации и ремонта  ООО "МЭК" , </v>
      </c>
      <c r="E73" s="29" t="str">
        <f>Общая!N67</f>
        <v>очередная</v>
      </c>
      <c r="F73" s="29" t="str">
        <f>Общая!R67</f>
        <v xml:space="preserve">V до и выше  1000 В </v>
      </c>
      <c r="G73" s="29" t="str">
        <f>Общая!O67</f>
        <v>административно-технический персонал</v>
      </c>
      <c r="H73" s="29" t="str">
        <f>Общая!S67</f>
        <v>ПТЭЭСиС</v>
      </c>
      <c r="I73" s="10">
        <f>Общая!V67</f>
        <v>0.59722222222222221</v>
      </c>
      <c r="J73" s="25"/>
    </row>
    <row r="74" spans="2:10" s="24" customFormat="1" ht="31.5" x14ac:dyDescent="0.25">
      <c r="B74" s="34">
        <f>Общая!B68</f>
        <v>66</v>
      </c>
      <c r="C74" s="29" t="str">
        <f>Общая!F68</f>
        <v>ООО "МЭК" </v>
      </c>
      <c r="D74" s="29" t="str">
        <f>CONCATENATE(Общая!H68," ",Общая!I68," ",Общая!J68,", ",Общая!L68," ",Общая!F68,", ",Общая!M68)</f>
        <v xml:space="preserve">Филатов Сергей Анатольевич, Начальник участка электротехнологического оборудования  ООО "МЭК" , </v>
      </c>
      <c r="E74" s="29" t="str">
        <f>Общая!N68</f>
        <v>внеочередная</v>
      </c>
      <c r="F74" s="29" t="str">
        <f>Общая!R68</f>
        <v xml:space="preserve">V до и выше  1000 В </v>
      </c>
      <c r="G74" s="29" t="str">
        <f>Общая!O68</f>
        <v>административно-технический персонал</v>
      </c>
      <c r="H74" s="29" t="str">
        <f>Общая!S68</f>
        <v>ПТЭЭСиС</v>
      </c>
      <c r="I74" s="10">
        <f>Общая!V68</f>
        <v>0.59722222222222221</v>
      </c>
      <c r="J74" s="25"/>
    </row>
    <row r="75" spans="2:10" s="24" customFormat="1" x14ac:dyDescent="0.25">
      <c r="B75" s="34">
        <f>Общая!B69</f>
        <v>67</v>
      </c>
      <c r="C75" s="29" t="str">
        <f>Общая!F69</f>
        <v>ООО "МЭК" </v>
      </c>
      <c r="D75" s="29" t="str">
        <f>CONCATENATE(Общая!H69," ",Общая!I69," ",Общая!J69,", ",Общая!L69," ",Общая!F69,", ",Общая!M69)</f>
        <v xml:space="preserve">Иванова Светлана Алексеевна, специалист по ОТ ООО "МЭК" , </v>
      </c>
      <c r="E75" s="29" t="str">
        <f>Общая!N69</f>
        <v>очередная</v>
      </c>
      <c r="F75" s="29" t="str">
        <f>Общая!R69</f>
        <v xml:space="preserve">V до и выше  1000 В </v>
      </c>
      <c r="G75" s="29" t="str">
        <f>Общая!O69</f>
        <v>административно-технический персонал</v>
      </c>
      <c r="H75" s="29" t="str">
        <f>Общая!S69</f>
        <v>ПТЭЭСиС</v>
      </c>
      <c r="I75" s="10">
        <f>Общая!V69</f>
        <v>0.59722222222222221</v>
      </c>
      <c r="J75" s="25"/>
    </row>
    <row r="76" spans="2:10" s="24" customFormat="1" ht="31.5" x14ac:dyDescent="0.25">
      <c r="B76" s="34">
        <f>Общая!B70</f>
        <v>68</v>
      </c>
      <c r="C76" s="29" t="str">
        <f>Общая!F70</f>
        <v>МОУ "Лицей №22 им. Стрельцова П.В"</v>
      </c>
      <c r="D76" s="29" t="str">
        <f>CONCATENATE(Общая!H70," ",Общая!I70," ",Общая!J70,", ",Общая!L70," ",Общая!F70,", ",Общая!M70)</f>
        <v>Пожидаев  Вадим Викторович, заместитель директора по АХР МОУ "Лицей №22 им. Стрельцова П.В", 2г. 2м</v>
      </c>
      <c r="E76" s="29" t="str">
        <f>Общая!N70</f>
        <v>очередная</v>
      </c>
      <c r="F76" s="29" t="str">
        <f>Общая!R70</f>
        <v>О</v>
      </c>
      <c r="G76" s="29" t="str">
        <f>Общая!O70</f>
        <v>управленческий персонал и специалист</v>
      </c>
      <c r="H76" s="29" t="str">
        <f>Общая!S70</f>
        <v>ПТЭТЭ</v>
      </c>
      <c r="I76" s="10">
        <f>Общая!V70</f>
        <v>0.59722222222222221</v>
      </c>
      <c r="J76" s="25"/>
    </row>
    <row r="77" spans="2:10" s="24" customFormat="1" ht="47.25" x14ac:dyDescent="0.25">
      <c r="B77" s="34">
        <f>Общая!B71</f>
        <v>69</v>
      </c>
      <c r="C77" s="29" t="str">
        <f>Общая!F71</f>
        <v>МОУ "Лицей №22 им. Стрельцова П.В"</v>
      </c>
      <c r="D77" s="29" t="str">
        <f>CONCATENATE(Общая!H71," ",Общая!I71," ",Общая!J71,", ",Общая!L71," ",Общая!F71,", ",Общая!M71)</f>
        <v>Романова Светлана Александровна, Заведующий хозяйством структурного подразделения дошкольных групп "Белочка" МОУ "Лицей №22 им. Стрельцова П.В", 13г.</v>
      </c>
      <c r="E77" s="29" t="str">
        <f>Общая!N71</f>
        <v>очередная</v>
      </c>
      <c r="F77" s="29" t="str">
        <f>Общая!R71</f>
        <v>О</v>
      </c>
      <c r="G77" s="29" t="str">
        <f>Общая!O71</f>
        <v>управленческий персонал и специалист</v>
      </c>
      <c r="H77" s="29" t="str">
        <f>Общая!S71</f>
        <v>ПТЭТЭ</v>
      </c>
      <c r="I77" s="10">
        <f>Общая!V71</f>
        <v>0.59722222222222221</v>
      </c>
      <c r="J77" s="25"/>
    </row>
    <row r="78" spans="2:10" s="24" customFormat="1" ht="47.25" x14ac:dyDescent="0.25">
      <c r="B78" s="34">
        <f>Общая!B72</f>
        <v>70</v>
      </c>
      <c r="C78" s="29" t="str">
        <f>Общая!F72</f>
        <v>МОУ "Лицей №22 им. Стрельцова П.В"</v>
      </c>
      <c r="D78" s="29" t="str">
        <f>CONCATENATE(Общая!H72," ",Общая!I72," ",Общая!J72,", ",Общая!L72," ",Общая!F72,", ",Общая!M72)</f>
        <v xml:space="preserve">Данилова Ольга Алексеевна , Старший воспитатель структурного подразделения дошкольных групп "Белочка" МОУ "Лицей №22 им. Стрельцова П.В", 5г. 10м. </v>
      </c>
      <c r="E78" s="29" t="str">
        <f>Общая!N72</f>
        <v>первичная</v>
      </c>
      <c r="F78" s="29" t="str">
        <f>Общая!R72</f>
        <v>О</v>
      </c>
      <c r="G78" s="29" t="str">
        <f>Общая!O72</f>
        <v>управленческий персонал и специалист</v>
      </c>
      <c r="H78" s="29" t="str">
        <f>Общая!S72</f>
        <v>ПТЭТЭ</v>
      </c>
      <c r="I78" s="10">
        <f>Общая!V72</f>
        <v>0.59722222222222221</v>
      </c>
      <c r="J78" s="25"/>
    </row>
    <row r="79" spans="2:10" s="24" customFormat="1" x14ac:dyDescent="0.25">
      <c r="B79" s="34">
        <f>Общая!B73</f>
        <v>71</v>
      </c>
      <c r="C79" s="29" t="str">
        <f>Общая!F73</f>
        <v>АО "Архбум"</v>
      </c>
      <c r="D79" s="29" t="str">
        <f>CONCATENATE(Общая!H73," ",Общая!I73," ",Общая!J73,", ",Общая!L73," ",Общая!F73,", ",Общая!M73)</f>
        <v>Ященко Виктор Николаевич, главный энергетик АО "Архбум", 3г</v>
      </c>
      <c r="E79" s="29" t="str">
        <f>Общая!N73</f>
        <v>очередная</v>
      </c>
      <c r="F79" s="29" t="str">
        <f>Общая!R73</f>
        <v xml:space="preserve">V до и выше  1000 В </v>
      </c>
      <c r="G79" s="29" t="str">
        <f>Общая!O73</f>
        <v>административно-технический персонал</v>
      </c>
      <c r="H79" s="29" t="str">
        <f>Общая!S73</f>
        <v>ПТЭЭП</v>
      </c>
      <c r="I79" s="10">
        <f>Общая!V73</f>
        <v>0.625</v>
      </c>
      <c r="J79" s="25"/>
    </row>
    <row r="80" spans="2:10" s="24" customFormat="1" x14ac:dyDescent="0.25">
      <c r="B80" s="34">
        <f>Общая!B74</f>
        <v>72</v>
      </c>
      <c r="C80" s="29" t="str">
        <f>Общая!F74</f>
        <v>АО "Архбум"</v>
      </c>
      <c r="D80" s="29" t="str">
        <f>CONCATENATE(Общая!H74," ",Общая!I74," ",Общая!J74,", ",Общая!L74," ",Общая!F74,", ",Общая!M74)</f>
        <v>Ремизов Юрий Юрьевич, начальник ОПЭ АО "Архбум", 11г.</v>
      </c>
      <c r="E80" s="29" t="str">
        <f>Общая!N74</f>
        <v>очередная</v>
      </c>
      <c r="F80" s="29" t="str">
        <f>Общая!R74</f>
        <v>IV до 1000 В</v>
      </c>
      <c r="G80" s="29" t="str">
        <f>Общая!O74</f>
        <v>административно-технический персонал</v>
      </c>
      <c r="H80" s="29" t="str">
        <f>Общая!S74</f>
        <v>ПТЭЭП</v>
      </c>
      <c r="I80" s="10">
        <f>Общая!V74</f>
        <v>0.625</v>
      </c>
      <c r="J80" s="25"/>
    </row>
    <row r="81" spans="2:10" s="24" customFormat="1" ht="47.25" x14ac:dyDescent="0.25">
      <c r="B81" s="34">
        <f>Общая!B75</f>
        <v>73</v>
      </c>
      <c r="C81" s="29" t="str">
        <f>Общая!F75</f>
        <v>МОУ "Лицей № 22 им. Стрельцова П.В."</v>
      </c>
      <c r="D81" s="29" t="str">
        <f>CONCATENATE(Общая!H75," ",Общая!I75," ",Общая!J75,", ",Общая!L75," ",Общая!F75,", ",Общая!M75)</f>
        <v xml:space="preserve">Данилова Ольга Алексеевна, Старший воспитатель структурного подразделения дошкольных групп "Белочка" МОУ "Лицей № 22 им. Стрельцова П.В.", 5г. 10м. </v>
      </c>
      <c r="E81" s="29" t="str">
        <f>Общая!N75</f>
        <v>первичная</v>
      </c>
      <c r="F81" s="29" t="str">
        <f>Общая!R75</f>
        <v>II до 1000 В</v>
      </c>
      <c r="G81" s="29" t="str">
        <f>Общая!O75</f>
        <v>ответственный за электрохозяйство</v>
      </c>
      <c r="H81" s="29" t="str">
        <f>Общая!S75</f>
        <v>ПТЭЭП</v>
      </c>
      <c r="I81" s="10">
        <f>Общая!V75</f>
        <v>0.625</v>
      </c>
      <c r="J81" s="25"/>
    </row>
    <row r="82" spans="2:10" s="24" customFormat="1" ht="31.5" x14ac:dyDescent="0.25">
      <c r="B82" s="34">
        <f>Общая!B76</f>
        <v>74</v>
      </c>
      <c r="C82" s="29" t="str">
        <f>Общая!F76</f>
        <v>МОУ "Лицей № 22 им. Стрельцова П.В."</v>
      </c>
      <c r="D82" s="29" t="str">
        <f>CONCATENATE(Общая!H76," ",Общая!I76," ",Общая!J76,", ",Общая!L76," ",Общая!F76,", ",Общая!M76)</f>
        <v>Пожидаев  Вадим  Викторович, заместитель директора по АХР МОУ "Лицей № 22 им. Стрельцова П.В.", 2г. 2м</v>
      </c>
      <c r="E82" s="29" t="str">
        <f>Общая!N76</f>
        <v>внеочередная</v>
      </c>
      <c r="F82" s="29" t="str">
        <f>Общая!R76</f>
        <v>III до 1000 В</v>
      </c>
      <c r="G82" s="29" t="str">
        <f>Общая!O76</f>
        <v>ответственный за электрохозяйство</v>
      </c>
      <c r="H82" s="29" t="str">
        <f>Общая!S76</f>
        <v>ПТЭЭП</v>
      </c>
      <c r="I82" s="10">
        <f>Общая!V76</f>
        <v>0.625</v>
      </c>
      <c r="J82" s="25"/>
    </row>
    <row r="83" spans="2:10" s="24" customFormat="1" ht="31.5" x14ac:dyDescent="0.25">
      <c r="B83" s="34">
        <f>Общая!B77</f>
        <v>75</v>
      </c>
      <c r="C83" s="29" t="str">
        <f>Общая!F77</f>
        <v>МОУ "Лицей № 22 им. Стрельцова П.В."</v>
      </c>
      <c r="D83" s="29" t="str">
        <f>CONCATENATE(Общая!H77," ",Общая!I77," ",Общая!J77,", ",Общая!L77," ",Общая!F77,", ",Общая!M77)</f>
        <v>Кушаев Евгений Рафикович, учитель технологии МОУ "Лицей № 22 им. Стрельцова П.В.", 30г.</v>
      </c>
      <c r="E83" s="29" t="str">
        <f>Общая!N77</f>
        <v>очередная</v>
      </c>
      <c r="F83" s="29" t="str">
        <f>Общая!R77</f>
        <v>IV до 1000 В</v>
      </c>
      <c r="G83" s="29" t="str">
        <f>Общая!O77</f>
        <v>ответственный за электрохозяйство</v>
      </c>
      <c r="H83" s="29" t="str">
        <f>Общая!S77</f>
        <v>ПТЭЭП</v>
      </c>
      <c r="I83" s="10">
        <f>Общая!V77</f>
        <v>0.625</v>
      </c>
      <c r="J83" s="25"/>
    </row>
    <row r="84" spans="2:10" s="24" customFormat="1" ht="31.5" x14ac:dyDescent="0.25">
      <c r="B84" s="34">
        <f>Общая!B78</f>
        <v>76</v>
      </c>
      <c r="C84" s="29" t="str">
        <f>Общая!F78</f>
        <v>ООО "Промстройэнерго"</v>
      </c>
      <c r="D84" s="29" t="str">
        <f>CONCATENATE(Общая!H78," ",Общая!I78," ",Общая!J78,", ",Общая!L78," ",Общая!F78,", ",Общая!M78)</f>
        <v>Самовдаренко Сергей Владимирович, начальник лаборатории ООО "Промстройэнерго", 6г.</v>
      </c>
      <c r="E84" s="29" t="str">
        <f>Общая!N78</f>
        <v>внеочередная</v>
      </c>
      <c r="F84" s="29" t="str">
        <f>Общая!R78</f>
        <v>V до и выше 1000 В</v>
      </c>
      <c r="G84" s="29" t="str">
        <f>Общая!O78</f>
        <v>административно-технический персонал</v>
      </c>
      <c r="H84" s="29" t="str">
        <f>Общая!S78</f>
        <v>ПТЭЭСиС</v>
      </c>
      <c r="I84" s="10">
        <f>Общая!V78</f>
        <v>0.625</v>
      </c>
      <c r="J84" s="25"/>
    </row>
    <row r="85" spans="2:10" s="24" customFormat="1" ht="31.5" x14ac:dyDescent="0.25">
      <c r="B85" s="34">
        <f>Общая!B79</f>
        <v>77</v>
      </c>
      <c r="C85" s="29" t="str">
        <f>Общая!F79</f>
        <v>ООО "Промстройэнерго"</v>
      </c>
      <c r="D85" s="29" t="str">
        <f>CONCATENATE(Общая!H79," ",Общая!I79," ",Общая!J79,", ",Общая!L79," ",Общая!F79,", ",Общая!M79)</f>
        <v>Леонтьев Анатолий Юрьевич, главный инженер ООО "Промстройэнерго", 7г.</v>
      </c>
      <c r="E85" s="29" t="str">
        <f>Общая!N79</f>
        <v>внеочередная</v>
      </c>
      <c r="F85" s="29" t="str">
        <f>Общая!R79</f>
        <v>V до и выше 1000 В</v>
      </c>
      <c r="G85" s="29" t="str">
        <f>Общая!O79</f>
        <v>административно-технический персонал</v>
      </c>
      <c r="H85" s="29" t="str">
        <f>Общая!S79</f>
        <v>ПТЭЭСиС</v>
      </c>
      <c r="I85" s="10">
        <f>Общая!V79</f>
        <v>0.625</v>
      </c>
      <c r="J85" s="25"/>
    </row>
    <row r="86" spans="2:10" s="24" customFormat="1" x14ac:dyDescent="0.25">
      <c r="B86" s="34">
        <f>Общая!B80</f>
        <v>78</v>
      </c>
      <c r="C86" s="29" t="str">
        <f>Общая!F80</f>
        <v>МКУ ХЭС МУ</v>
      </c>
      <c r="D86" s="29" t="str">
        <f>CONCATENATE(Общая!H80," ",Общая!I80," ",Общая!J80,", ",Общая!L80," ",Общая!F80,", ",Общая!M80)</f>
        <v>Елецкий Сергей Владимирович, Директор МКУ ХЭС МУ, 20г.</v>
      </c>
      <c r="E86" s="29" t="str">
        <f>Общая!N80</f>
        <v>очередная</v>
      </c>
      <c r="F86" s="29" t="str">
        <f>Общая!R80</f>
        <v>О</v>
      </c>
      <c r="G86" s="29" t="str">
        <f>Общая!O80</f>
        <v xml:space="preserve">управленческий персонал </v>
      </c>
      <c r="H86" s="29" t="str">
        <f>Общая!S80</f>
        <v>ПТЭТЭ</v>
      </c>
      <c r="I86" s="10">
        <f>Общая!V80</f>
        <v>0.625</v>
      </c>
      <c r="J86" s="25"/>
    </row>
    <row r="87" spans="2:10" s="24" customFormat="1" x14ac:dyDescent="0.25">
      <c r="B87" s="34">
        <f>Общая!B81</f>
        <v>79</v>
      </c>
      <c r="C87" s="29" t="str">
        <f>Общая!F81</f>
        <v>МКУ ХЭС МУ</v>
      </c>
      <c r="D87" s="29" t="str">
        <f>CONCATENATE(Общая!H81," ",Общая!I81," ",Общая!J81,", ",Общая!L81," ",Общая!F81,", ",Общая!M81)</f>
        <v>Моисеева Инесса Геннадьевна, Инженер МКУ ХЭС МУ, 15г.</v>
      </c>
      <c r="E87" s="29" t="str">
        <f>Общая!N81</f>
        <v>очередная</v>
      </c>
      <c r="F87" s="29" t="str">
        <f>Общая!R81</f>
        <v>О</v>
      </c>
      <c r="G87" s="29" t="str">
        <f>Общая!O81</f>
        <v xml:space="preserve">управленческий персонал </v>
      </c>
      <c r="H87" s="29" t="str">
        <f>Общая!S81</f>
        <v>ПТЭТЭ</v>
      </c>
      <c r="I87" s="10">
        <f>Общая!V81</f>
        <v>0.625</v>
      </c>
      <c r="J87" s="25"/>
    </row>
    <row r="88" spans="2:10" s="24" customFormat="1" x14ac:dyDescent="0.25">
      <c r="B88" s="34">
        <f>Общая!B82</f>
        <v>80</v>
      </c>
      <c r="C88" s="29" t="str">
        <f>Общая!F82</f>
        <v>МКУ ХЭС МУ</v>
      </c>
      <c r="D88" s="29" t="str">
        <f>CONCATENATE(Общая!H82," ",Общая!I82," ",Общая!J82,", ",Общая!L82," ",Общая!F82,", ",Общая!M82)</f>
        <v>Миронкина Ирина Владимировна, Эксперт МКУ ХЭС МУ, 1г.</v>
      </c>
      <c r="E88" s="29" t="str">
        <f>Общая!N82</f>
        <v>первичная</v>
      </c>
      <c r="F88" s="29" t="str">
        <f>Общая!R82</f>
        <v>О</v>
      </c>
      <c r="G88" s="29" t="str">
        <f>Общая!O82</f>
        <v>административно-технический персонал</v>
      </c>
      <c r="H88" s="29" t="str">
        <f>Общая!S82</f>
        <v>ПТЭТЭ</v>
      </c>
      <c r="I88" s="10">
        <f>Общая!V82</f>
        <v>0.625</v>
      </c>
      <c r="J88" s="25"/>
    </row>
    <row r="89" spans="2:10" s="24" customFormat="1" x14ac:dyDescent="0.25">
      <c r="B89" s="34">
        <f>Общая!B83</f>
        <v>81</v>
      </c>
      <c r="C89" s="29" t="str">
        <f>Общая!F83</f>
        <v>МКУ ХЭС МУ</v>
      </c>
      <c r="D89" s="29" t="str">
        <f>CONCATENATE(Общая!H83," ",Общая!I83," ",Общая!J83,", ",Общая!L83," ",Общая!F83,", ",Общая!M83)</f>
        <v>Милюков Виктор Викторович, Заместитель руководителя МКУ ХЭС МУ, 5м.</v>
      </c>
      <c r="E89" s="29" t="str">
        <f>Общая!N83</f>
        <v>первичная</v>
      </c>
      <c r="F89" s="29" t="str">
        <f>Общая!R83</f>
        <v>О</v>
      </c>
      <c r="G89" s="29" t="str">
        <f>Общая!O83</f>
        <v xml:space="preserve">управленческий персонал </v>
      </c>
      <c r="H89" s="29" t="str">
        <f>Общая!S83</f>
        <v>ПТЭТЭ</v>
      </c>
      <c r="I89" s="10">
        <f>Общая!V83</f>
        <v>0.65277777777777779</v>
      </c>
      <c r="J89" s="25"/>
    </row>
    <row r="90" spans="2:10" s="24" customFormat="1" x14ac:dyDescent="0.25">
      <c r="B90" s="34">
        <f>Общая!B84</f>
        <v>82</v>
      </c>
      <c r="C90" s="29" t="str">
        <f>Общая!F84</f>
        <v>МКУ ХЭС МУ</v>
      </c>
      <c r="D90" s="29" t="str">
        <f>CONCATENATE(Общая!H84," ",Общая!I84," ",Общая!J84,", ",Общая!L84," ",Общая!F84,", ",Общая!M84)</f>
        <v>Горбатова Ольга Александровна, специалист по ОТ МКУ ХЭС МУ, 8м.</v>
      </c>
      <c r="E90" s="29" t="str">
        <f>Общая!N84</f>
        <v>первичная</v>
      </c>
      <c r="F90" s="29" t="str">
        <f>Общая!R84</f>
        <v>О</v>
      </c>
      <c r="G90" s="29" t="str">
        <f>Общая!O84</f>
        <v>специалист по охране труда</v>
      </c>
      <c r="H90" s="29" t="str">
        <f>Общая!S84</f>
        <v>ПТЭТЭ</v>
      </c>
      <c r="I90" s="10">
        <f>Общая!V84</f>
        <v>0.65277777777777779</v>
      </c>
      <c r="J90" s="25"/>
    </row>
    <row r="91" spans="2:10" s="24" customFormat="1" ht="31.5" x14ac:dyDescent="0.25">
      <c r="B91" s="34">
        <f>Общая!B85</f>
        <v>83</v>
      </c>
      <c r="C91" s="29" t="str">
        <f>Общая!F85</f>
        <v>Общество с Ограниченной Ответственностью "Трансформер"</v>
      </c>
      <c r="D91" s="29" t="str">
        <f>CONCATENATE(Общая!H85," ",Общая!I85," ",Общая!J85,", ",Общая!L85," ",Общая!F85,", ",Общая!M85)</f>
        <v>Метликин Андрей Юрьевич, главный инженер Общество с Ограниченной Ответственностью "Трансформер", 6г.</v>
      </c>
      <c r="E91" s="29" t="str">
        <f>Общая!N85</f>
        <v>очередная</v>
      </c>
      <c r="F91" s="29" t="str">
        <f>Общая!R85</f>
        <v>V до и выше 1000 В</v>
      </c>
      <c r="G91" s="29" t="str">
        <f>Общая!O85</f>
        <v>административно-технический персонал</v>
      </c>
      <c r="H91" s="29" t="str">
        <f>Общая!S85</f>
        <v>ПТЭЭП</v>
      </c>
      <c r="I91" s="10">
        <f>Общая!V85</f>
        <v>0.65277777777777779</v>
      </c>
      <c r="J91" s="25"/>
    </row>
    <row r="92" spans="2:10" s="24" customFormat="1" ht="31.5" x14ac:dyDescent="0.25">
      <c r="B92" s="34">
        <f>Общая!B86</f>
        <v>84</v>
      </c>
      <c r="C92" s="29" t="str">
        <f>Общая!F86</f>
        <v>Общество с Ограниченной Ответственностью "Трансформер"</v>
      </c>
      <c r="D92" s="29" t="str">
        <f>CONCATENATE(Общая!H86," ",Общая!I86," ",Общая!J86,", ",Общая!L86," ",Общая!F86,", ",Общая!M86)</f>
        <v xml:space="preserve">Демин Владимир  Михайлович, Начальник Общество с Ограниченной Ответственностью "Трансформер", 2г. </v>
      </c>
      <c r="E92" s="29" t="str">
        <f>Общая!N86</f>
        <v>очередная</v>
      </c>
      <c r="F92" s="29" t="str">
        <f>Общая!R86</f>
        <v>V до и выше 1000 В</v>
      </c>
      <c r="G92" s="29" t="str">
        <f>Общая!O86</f>
        <v>административно-технический персонал</v>
      </c>
      <c r="H92" s="29" t="str">
        <f>Общая!S86</f>
        <v>ПТЭЭП</v>
      </c>
      <c r="I92" s="10">
        <f>Общая!V86</f>
        <v>0.65277777777777779</v>
      </c>
      <c r="J92" s="25"/>
    </row>
    <row r="93" spans="2:10" s="24" customFormat="1" ht="31.5" x14ac:dyDescent="0.25">
      <c r="B93" s="34">
        <f>Общая!B87</f>
        <v>85</v>
      </c>
      <c r="C93" s="29" t="str">
        <f>Общая!F87</f>
        <v>ООО "ПСК "Атлант-Парк"</v>
      </c>
      <c r="D93" s="29" t="str">
        <f>CONCATENATE(Общая!H87," ",Общая!I87," ",Общая!J87,", ",Общая!L87," ",Общая!F87,", ",Общая!M87)</f>
        <v>Костин Илья Владимирович, заместитель главного энергетика ООО "ПСК "Атлант-Парк", 8м.</v>
      </c>
      <c r="E93" s="29" t="str">
        <f>Общая!N87</f>
        <v>внеочередная</v>
      </c>
      <c r="F93" s="29" t="str">
        <f>Общая!R87</f>
        <v>V до и выше 1000 В</v>
      </c>
      <c r="G93" s="29" t="str">
        <f>Общая!O87</f>
        <v>административно-технический персонал</v>
      </c>
      <c r="H93" s="29" t="str">
        <f>Общая!S87</f>
        <v>ПТЭЭП</v>
      </c>
      <c r="I93" s="10">
        <f>Общая!V87</f>
        <v>0.65277777777777779</v>
      </c>
      <c r="J93" s="25"/>
    </row>
    <row r="94" spans="2:10" s="24" customFormat="1" ht="31.5" x14ac:dyDescent="0.25">
      <c r="B94" s="34">
        <f>Общая!B88</f>
        <v>86</v>
      </c>
      <c r="C94" s="29" t="str">
        <f>Общая!F88</f>
        <v>ООО "Домодедовский Пивоваренный Завод"</v>
      </c>
      <c r="D94" s="29" t="str">
        <f>CONCATENATE(Общая!H88," ",Общая!I88," ",Общая!J88,", ",Общая!L88," ",Общая!F88,", ",Общая!M88)</f>
        <v>Папилин Николай Михайлович, главный инженер ООО "Домодедовский Пивоваренный Завод", 4г.</v>
      </c>
      <c r="E94" s="29" t="str">
        <f>Общая!N88</f>
        <v>очередная</v>
      </c>
      <c r="F94" s="29" t="str">
        <f>Общая!R88</f>
        <v>IV до 1000 В</v>
      </c>
      <c r="G94" s="29" t="str">
        <f>Общая!O88</f>
        <v>административно-технический персонал</v>
      </c>
      <c r="H94" s="29" t="str">
        <f>Общая!S88</f>
        <v>ПТЭЭП</v>
      </c>
      <c r="I94" s="10">
        <f>Общая!V88</f>
        <v>0.65277777777777779</v>
      </c>
      <c r="J94" s="25"/>
    </row>
    <row r="95" spans="2:10" s="14" customFormat="1" ht="31.5" x14ac:dyDescent="0.25">
      <c r="B95" s="34">
        <f>Общая!B89</f>
        <v>87</v>
      </c>
      <c r="C95" s="29" t="str">
        <f>Общая!F89</f>
        <v>ООО "Домодедовский Пивоваренный Завод"</v>
      </c>
      <c r="D95" s="29" t="str">
        <f>CONCATENATE(Общая!H89," ",Общая!I89," ",Общая!J89,", ",Общая!L89," ",Общая!F89,", ",Общая!M89)</f>
        <v>Осадчий Алексей Александрович, инженер-энергетик ООО "Домодедовский Пивоваренный Завод", 1г.</v>
      </c>
      <c r="E95" s="29" t="str">
        <f>Общая!N89</f>
        <v>очередная</v>
      </c>
      <c r="F95" s="29" t="str">
        <f>Общая!R89</f>
        <v>V до и выше 1000 В</v>
      </c>
      <c r="G95" s="29" t="str">
        <f>Общая!O89</f>
        <v>административно-технический персонал</v>
      </c>
      <c r="H95" s="29" t="str">
        <f>Общая!S89</f>
        <v>ПТЭЭП</v>
      </c>
      <c r="I95" s="10">
        <f>Общая!V89</f>
        <v>0.65277777777777779</v>
      </c>
    </row>
    <row r="96" spans="2:10" x14ac:dyDescent="0.25">
      <c r="B96" s="34">
        <f>Общая!B90</f>
        <v>88</v>
      </c>
      <c r="C96" s="29" t="str">
        <f>Общая!F90</f>
        <v>ООО "МАЙ" </v>
      </c>
      <c r="D96" s="29" t="str">
        <f>CONCATENATE(Общая!H90," ",Общая!I90," ",Общая!J90,", ",Общая!L90," ",Общая!F90,", ",Общая!M90)</f>
        <v>Коновалов Валерий Иванович, главный энергетик ООО "МАЙ" , 6г.</v>
      </c>
      <c r="E96" s="29" t="str">
        <f>Общая!N90</f>
        <v>очередная</v>
      </c>
      <c r="F96" s="29" t="str">
        <f>Общая!R90</f>
        <v>V до и выше 1000 В</v>
      </c>
      <c r="G96" s="29" t="str">
        <f>Общая!O90</f>
        <v>административно-технический персонал</v>
      </c>
      <c r="H96" s="29" t="str">
        <f>Общая!S90</f>
        <v>ПТЭЭП</v>
      </c>
      <c r="I96" s="10">
        <f>Общая!V90</f>
        <v>0.65277777777777779</v>
      </c>
    </row>
    <row r="97" spans="2:9" x14ac:dyDescent="0.25">
      <c r="B97" s="34">
        <f>Общая!B91</f>
        <v>89</v>
      </c>
      <c r="C97" s="29" t="str">
        <f>Общая!F91</f>
        <v>ООО "МАЙ" </v>
      </c>
      <c r="D97" s="29" t="str">
        <f>CONCATENATE(Общая!H91," ",Общая!I91," ",Общая!J91,", ",Общая!L91," ",Общая!F91,", ",Общая!M91)</f>
        <v>Зуев Владимир Петрович, инженер-энергетик ООО "МАЙ" , 2м</v>
      </c>
      <c r="E97" s="29" t="str">
        <f>Общая!N91</f>
        <v>очередная</v>
      </c>
      <c r="F97" s="29" t="str">
        <f>Общая!R91</f>
        <v>V до и выше 1000 В</v>
      </c>
      <c r="G97" s="29" t="str">
        <f>Общая!O91</f>
        <v>административно-технический персонал</v>
      </c>
      <c r="H97" s="29" t="str">
        <f>Общая!S91</f>
        <v>ПТЭЭП</v>
      </c>
      <c r="I97" s="10">
        <f>Общая!V91</f>
        <v>0.65277777777777779</v>
      </c>
    </row>
    <row r="98" spans="2:9" ht="31.5" x14ac:dyDescent="0.25">
      <c r="B98" s="34">
        <f>Общая!B92</f>
        <v>90</v>
      </c>
      <c r="C98" s="29" t="str">
        <f>Общая!F92</f>
        <v>ООО "Цэм-в"</v>
      </c>
      <c r="D98" s="29" t="str">
        <f>CONCATENATE(Общая!H92," ",Общая!I92," ",Общая!J92,", ",Общая!L92," ",Общая!F92,", ",Общая!M92)</f>
        <v xml:space="preserve">Красников Вадим Александрович, Электромонтажник по монтажу кабельных линий ООО "Цэм-в", </v>
      </c>
      <c r="E98" s="29" t="str">
        <f>Общая!N92</f>
        <v>внеочередная</v>
      </c>
      <c r="F98" s="29" t="str">
        <f>Общая!R92</f>
        <v>V до и выше 1000 В</v>
      </c>
      <c r="G98" s="29" t="str">
        <f>Общая!O92</f>
        <v>административно-технический персонал</v>
      </c>
      <c r="H98" s="29" t="str">
        <f>Общая!S92</f>
        <v>ПТЭЭСИС</v>
      </c>
      <c r="I98" s="10">
        <f>Общая!V92</f>
        <v>0.65277777777777779</v>
      </c>
    </row>
    <row r="99" spans="2:9" ht="31.5" x14ac:dyDescent="0.25">
      <c r="B99" s="34">
        <f>Общая!B93</f>
        <v>91</v>
      </c>
      <c r="C99" s="29" t="str">
        <f>Общая!F93</f>
        <v>АО "СМПП"</v>
      </c>
      <c r="D99" s="29" t="str">
        <f>CONCATENATE(Общая!H93," ",Общая!I93," ",Общая!J93,", ",Общая!L93," ",Общая!F93,", ",Общая!M93)</f>
        <v xml:space="preserve">Дуденко  Роман Владимирович, заместитель главного энергетика АО "СМПП", </v>
      </c>
      <c r="E99" s="29" t="str">
        <f>Общая!N93</f>
        <v>очередная</v>
      </c>
      <c r="F99" s="29" t="str">
        <f>Общая!R93</f>
        <v>V до и выше 1000 В</v>
      </c>
      <c r="G99" s="29" t="str">
        <f>Общая!O93</f>
        <v>административно-технический персонал</v>
      </c>
      <c r="H99" s="29" t="str">
        <f>Общая!S93</f>
        <v>ПТЭЭП</v>
      </c>
      <c r="I99" s="10">
        <f>Общая!V93</f>
        <v>0.65277777777777779</v>
      </c>
    </row>
    <row r="100" spans="2:9" x14ac:dyDescent="0.25">
      <c r="B100" s="34">
        <f>Общая!B94</f>
        <v>92</v>
      </c>
      <c r="C100" s="29" t="str">
        <f>Общая!F94</f>
        <v>АО "СМПП"</v>
      </c>
      <c r="D100" s="29" t="str">
        <f>CONCATENATE(Общая!H94," ",Общая!I94," ",Общая!J94,", ",Общая!L94," ",Общая!F94,", ",Общая!M94)</f>
        <v xml:space="preserve">Гудилов Сергей Александрович, инженер-энергетик АО "СМПП", </v>
      </c>
      <c r="E100" s="29" t="str">
        <f>Общая!N94</f>
        <v>очередная</v>
      </c>
      <c r="F100" s="29" t="str">
        <f>Общая!R94</f>
        <v>V до и выше 1000 В</v>
      </c>
      <c r="G100" s="29" t="str">
        <f>Общая!O94</f>
        <v>административно-технический персонал</v>
      </c>
      <c r="H100" s="29" t="str">
        <f>Общая!S94</f>
        <v>ПТЭЭП</v>
      </c>
      <c r="I100" s="10">
        <f>Общая!V94</f>
        <v>0.65277777777777779</v>
      </c>
    </row>
    <row r="101" spans="2:9" x14ac:dyDescent="0.25">
      <c r="B101" s="34">
        <f>Общая!B95</f>
        <v>93</v>
      </c>
      <c r="C101" s="29" t="str">
        <f>Общая!F95</f>
        <v>АО "СМПП"</v>
      </c>
      <c r="D101" s="29" t="str">
        <f>CONCATENATE(Общая!H95," ",Общая!I95," ",Общая!J95,", ",Общая!L95," ",Общая!F95,", ",Общая!M95)</f>
        <v xml:space="preserve">Авилов Станислав Валерьевич, старший мастер АО "СМПП", </v>
      </c>
      <c r="E101" s="29" t="str">
        <f>Общая!N95</f>
        <v>очередная</v>
      </c>
      <c r="F101" s="29" t="str">
        <f>Общая!R95</f>
        <v>V до и выше 1000 В</v>
      </c>
      <c r="G101" s="29" t="str">
        <f>Общая!O95</f>
        <v>административно-технический персонал</v>
      </c>
      <c r="H101" s="29" t="str">
        <f>Общая!S95</f>
        <v>ПТЭЭП</v>
      </c>
      <c r="I101" s="10">
        <f>Общая!V95</f>
        <v>0.68055555555555547</v>
      </c>
    </row>
    <row r="102" spans="2:9" x14ac:dyDescent="0.25">
      <c r="B102" s="34">
        <f>Общая!B96</f>
        <v>94</v>
      </c>
      <c r="C102" s="29" t="str">
        <f>Общая!F96</f>
        <v>АО "СМПП"</v>
      </c>
      <c r="D102" s="29" t="str">
        <f>CONCATENATE(Общая!H96," ",Общая!I96," ",Общая!J96,", ",Общая!L96," ",Общая!F96,", ",Общая!M96)</f>
        <v xml:space="preserve">Агапов Виктор Иванович, Заместитель начальника цеха  АО "СМПП", </v>
      </c>
      <c r="E102" s="29" t="str">
        <f>Общая!N96</f>
        <v>очередная</v>
      </c>
      <c r="F102" s="29" t="str">
        <f>Общая!R96</f>
        <v>V до и выше 1000 В</v>
      </c>
      <c r="G102" s="29" t="str">
        <f>Общая!O96</f>
        <v>административно-технический персонал</v>
      </c>
      <c r="H102" s="29" t="str">
        <f>Общая!S96</f>
        <v>ПТЭЭП</v>
      </c>
      <c r="I102" s="10">
        <f>Общая!V96</f>
        <v>0.68055555555555547</v>
      </c>
    </row>
    <row r="103" spans="2:9" ht="31.5" x14ac:dyDescent="0.25">
      <c r="B103" s="34">
        <f>Общая!B97</f>
        <v>95</v>
      </c>
      <c r="C103" s="29" t="str">
        <f>Общая!F97</f>
        <v>АО "СМПП"</v>
      </c>
      <c r="D103" s="29" t="str">
        <f>CONCATENATE(Общая!H97," ",Общая!I97," ",Общая!J97,", ",Общая!L97," ",Общая!F97,", ",Общая!M97)</f>
        <v xml:space="preserve">Порошков Сергей Анатольевич, Главный энергетик - начальник отдела главного энергетика АО "СМПП", </v>
      </c>
      <c r="E103" s="29" t="str">
        <f>Общая!N97</f>
        <v>очередная</v>
      </c>
      <c r="F103" s="29" t="str">
        <f>Общая!R97</f>
        <v>V до и выше 1000 В</v>
      </c>
      <c r="G103" s="29" t="str">
        <f>Общая!O97</f>
        <v>административно-технический персонал</v>
      </c>
      <c r="H103" s="29" t="str">
        <f>Общая!S97</f>
        <v>ПТЭЭП</v>
      </c>
      <c r="I103" s="10">
        <f>Общая!V97</f>
        <v>0.68055555555555547</v>
      </c>
    </row>
    <row r="104" spans="2:9" ht="31.5" x14ac:dyDescent="0.25">
      <c r="B104" s="34">
        <f>Общая!B98</f>
        <v>96</v>
      </c>
      <c r="C104" s="29" t="str">
        <f>Общая!F98</f>
        <v>АО "СМПП"</v>
      </c>
      <c r="D104" s="29" t="str">
        <f>CONCATENATE(Общая!H98," ",Общая!I98," ",Общая!J98,", ",Общая!L98," ",Общая!F98,", ",Общая!M98)</f>
        <v xml:space="preserve">Нигаметзянова Наталья Юрьевна, Начальник отдела по охране труда и техники безопасности  АО "СМПП", </v>
      </c>
      <c r="E104" s="29" t="str">
        <f>Общая!N98</f>
        <v>очередная</v>
      </c>
      <c r="F104" s="29" t="str">
        <f>Общая!R98</f>
        <v>IV до и выше 1000 В</v>
      </c>
      <c r="G104" s="29" t="str">
        <f>Общая!O98</f>
        <v>административно-технический персонал</v>
      </c>
      <c r="H104" s="29" t="str">
        <f>Общая!S98</f>
        <v>ПТЭЭП</v>
      </c>
      <c r="I104" s="10">
        <f>Общая!V98</f>
        <v>0.68055555555555547</v>
      </c>
    </row>
    <row r="105" spans="2:9" x14ac:dyDescent="0.25">
      <c r="B105" s="34">
        <f>Общая!B99</f>
        <v>97</v>
      </c>
      <c r="C105" s="29" t="str">
        <f>Общая!F99</f>
        <v>АО "МТТС"</v>
      </c>
      <c r="D105" s="29" t="str">
        <f>CONCATENATE(Общая!H99," ",Общая!I99," ",Общая!J99,", ",Общая!L99," ",Общая!F99,", ",Общая!M99)</f>
        <v>Давыдов Андрей Сергеевич, главный механик АО "МТТС", 2г.</v>
      </c>
      <c r="E105" s="29" t="str">
        <f>Общая!N99</f>
        <v>внеочередная</v>
      </c>
      <c r="F105" s="29" t="str">
        <f>Общая!R99</f>
        <v>IV до  1000 В</v>
      </c>
      <c r="G105" s="29" t="str">
        <f>Общая!O99</f>
        <v>административно-технический персонал</v>
      </c>
      <c r="H105" s="29" t="str">
        <f>Общая!S99</f>
        <v>ПТЭЭП</v>
      </c>
      <c r="I105" s="10">
        <f>Общая!V99</f>
        <v>0.68055555555555547</v>
      </c>
    </row>
    <row r="106" spans="2:9" x14ac:dyDescent="0.25">
      <c r="B106" s="34">
        <f>Общая!B100</f>
        <v>98</v>
      </c>
      <c r="C106" s="29" t="str">
        <f>Общая!F100</f>
        <v>АО "МТТС"</v>
      </c>
      <c r="D106" s="29" t="str">
        <f>CONCATENATE(Общая!H100," ",Общая!I100," ",Общая!J100,", ",Общая!L100," ",Общая!F100,", ",Общая!M100)</f>
        <v xml:space="preserve">Петухов Виталий  Константинович, инженер-энергетик АО "МТТС", </v>
      </c>
      <c r="E106" s="29" t="str">
        <f>Общая!N100</f>
        <v>очередная</v>
      </c>
      <c r="F106" s="29" t="str">
        <f>Общая!R100</f>
        <v>IV до  1000 В</v>
      </c>
      <c r="G106" s="29" t="str">
        <f>Общая!O100</f>
        <v>административно-технический персонал</v>
      </c>
      <c r="H106" s="29" t="str">
        <f>Общая!S100</f>
        <v>ПТЭЭП</v>
      </c>
      <c r="I106" s="10">
        <f>Общая!V100</f>
        <v>0.68055555555555547</v>
      </c>
    </row>
    <row r="107" spans="2:9" x14ac:dyDescent="0.25">
      <c r="B107" s="34">
        <f>Общая!B101</f>
        <v>99</v>
      </c>
      <c r="C107" s="29" t="str">
        <f>Общая!F101</f>
        <v>АО "МТТС"</v>
      </c>
      <c r="D107" s="29" t="str">
        <f>CONCATENATE(Общая!H101," ",Общая!I101," ",Общая!J101,", ",Общая!L101," ",Общая!F101,", ",Общая!M101)</f>
        <v xml:space="preserve">Бигвава Альберт Николаевич, заместитель директора АО "МТТС", </v>
      </c>
      <c r="E107" s="29" t="str">
        <f>Общая!N101</f>
        <v>очередная</v>
      </c>
      <c r="F107" s="29" t="str">
        <f>Общая!R101</f>
        <v>II до 1000 В</v>
      </c>
      <c r="G107" s="29" t="str">
        <f>Общая!O101</f>
        <v>административно-технический персонал</v>
      </c>
      <c r="H107" s="29" t="str">
        <f>Общая!S101</f>
        <v>ПТЭЭП</v>
      </c>
      <c r="I107" s="10">
        <f>Общая!V101</f>
        <v>0.68055555555555547</v>
      </c>
    </row>
    <row r="108" spans="2:9" ht="31.5" x14ac:dyDescent="0.25">
      <c r="B108" s="34">
        <f>Общая!B102</f>
        <v>100</v>
      </c>
      <c r="C108" s="29" t="str">
        <f>Общая!F102</f>
        <v>ООО "Торгово-Производственный Комплекс Беседы" </v>
      </c>
      <c r="D108" s="29" t="str">
        <f>CONCATENATE(Общая!H102," ",Общая!I102," ",Общая!J102,", ",Общая!L102," ",Общая!F102,", ",Общая!M102)</f>
        <v xml:space="preserve">Бородкин Антон Александрович, Главный энергетик ООО "Торгово-Производственный Комплекс Беседы" , </v>
      </c>
      <c r="E108" s="29" t="str">
        <f>Общая!N102</f>
        <v>внеочередная</v>
      </c>
      <c r="F108" s="29" t="str">
        <f>Общая!R102</f>
        <v>III до 1000 В</v>
      </c>
      <c r="G108" s="29" t="str">
        <f>Общая!O102</f>
        <v>административно-технический персонал</v>
      </c>
      <c r="H108" s="29" t="str">
        <f>Общая!S102</f>
        <v>ПТЭЭП</v>
      </c>
      <c r="I108" s="10">
        <f>Общая!V102</f>
        <v>0.68055555555555547</v>
      </c>
    </row>
    <row r="109" spans="2:9" ht="31.5" x14ac:dyDescent="0.25">
      <c r="B109" s="34">
        <f>Общая!B103</f>
        <v>101</v>
      </c>
      <c r="C109" s="29" t="str">
        <f>Общая!F103</f>
        <v>ООО "Мидэк Альянс"</v>
      </c>
      <c r="D109" s="29" t="str">
        <f>CONCATENATE(Общая!H103," ",Общая!I103," ",Общая!J103,", ",Общая!L103," ",Общая!F103,", ",Общая!M103)</f>
        <v xml:space="preserve">Михальчишин Олег Сергеевич, Инженер энергетик ООО "Мидэк Альянс", </v>
      </c>
      <c r="E109" s="29" t="str">
        <f>Общая!N103</f>
        <v>очередная</v>
      </c>
      <c r="F109" s="29" t="str">
        <f>Общая!R103</f>
        <v>V до и выше 1000 В</v>
      </c>
      <c r="G109" s="29" t="str">
        <f>Общая!O103</f>
        <v>административно-технический персонал с правами ОРП</v>
      </c>
      <c r="H109" s="29" t="str">
        <f>Общая!S103</f>
        <v>ПТЭЭП</v>
      </c>
      <c r="I109" s="10">
        <f>Общая!V102</f>
        <v>0.68055555555555547</v>
      </c>
    </row>
    <row r="110" spans="2:9" x14ac:dyDescent="0.25">
      <c r="B110" s="34">
        <f>Общая!B104</f>
        <v>102</v>
      </c>
      <c r="C110" s="29" t="str">
        <f>Общая!F104</f>
        <v>ООО "Мидэк Альянс"</v>
      </c>
      <c r="D110" s="29" t="str">
        <f>CONCATENATE(Общая!H104," ",Общая!I104," ",Общая!J104,", ",Общая!L104," ",Общая!F104,", ",Общая!M104)</f>
        <v xml:space="preserve">Пшенко Владимир Петрович, Главный инженер ООО "Мидэк Альянс", </v>
      </c>
      <c r="E110" s="29" t="str">
        <f>Общая!N104</f>
        <v>очередная</v>
      </c>
      <c r="F110" s="29" t="str">
        <f>Общая!R104</f>
        <v>V до и выше 1000 В</v>
      </c>
      <c r="G110" s="29" t="str">
        <f>Общая!O104</f>
        <v>административно-технический персонал</v>
      </c>
      <c r="H110" s="29" t="str">
        <f>Общая!S104</f>
        <v>ПТЭЭП</v>
      </c>
      <c r="I110" s="10">
        <f>Общая!V102</f>
        <v>0.68055555555555547</v>
      </c>
    </row>
    <row r="111" spans="2:9" ht="20.25" x14ac:dyDescent="0.25">
      <c r="D111" s="15" t="s">
        <v>98</v>
      </c>
    </row>
  </sheetData>
  <mergeCells count="1">
    <mergeCell ref="B1:I1"/>
  </mergeCells>
  <pageMargins left="0.59055118110236227" right="0.59055118110236227" top="0.78740157480314965" bottom="0.59055118110236227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topLeftCell="A82" zoomScale="80" zoomScaleNormal="80" workbookViewId="0">
      <selection activeCell="B2" sqref="B2:F104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48.85546875" style="2" customWidth="1"/>
    <col min="4" max="4" width="50.28515625" style="2" customWidth="1"/>
    <col min="5" max="5" width="11.5703125" style="2" customWidth="1"/>
    <col min="6" max="6" width="10.28515625" style="2" customWidth="1"/>
    <col min="7" max="16384" width="9.140625" style="2"/>
  </cols>
  <sheetData>
    <row r="2" spans="2:6" ht="47.25" x14ac:dyDescent="0.25">
      <c r="B2" s="3" t="s">
        <v>7</v>
      </c>
      <c r="C2" s="3" t="s">
        <v>27</v>
      </c>
      <c r="D2" s="3" t="s">
        <v>28</v>
      </c>
      <c r="E2" s="3" t="s">
        <v>29</v>
      </c>
      <c r="F2" s="3" t="s">
        <v>30</v>
      </c>
    </row>
    <row r="3" spans="2:6" x14ac:dyDescent="0.25">
      <c r="B3" s="1">
        <v>1</v>
      </c>
      <c r="C3" s="31" t="str">
        <f>CONCATENATE(Общая!H3," ",Общая!I3," ",Общая!J3)</f>
        <v>Жабин Алексей Викторович</v>
      </c>
      <c r="D3" s="16" t="str">
        <f>Общая!F3</f>
        <v>АО "Крокус"</v>
      </c>
      <c r="E3" s="4">
        <f>Общая!V3</f>
        <v>0.375</v>
      </c>
      <c r="F3" s="1"/>
    </row>
    <row r="4" spans="2:6" x14ac:dyDescent="0.25">
      <c r="B4" s="33">
        <v>2</v>
      </c>
      <c r="C4" s="31" t="str">
        <f>CONCATENATE(Общая!H4," ",Общая!I4," ",Общая!J4)</f>
        <v>Конончук Вадим Федорович</v>
      </c>
      <c r="D4" s="16" t="str">
        <f>Общая!F4</f>
        <v>ОЧУ ПМГ</v>
      </c>
      <c r="E4" s="4">
        <f>Общая!V4</f>
        <v>0.375</v>
      </c>
      <c r="F4" s="1"/>
    </row>
    <row r="5" spans="2:6" x14ac:dyDescent="0.25">
      <c r="B5" s="33">
        <v>3</v>
      </c>
      <c r="C5" s="31" t="str">
        <f>CONCATENATE(Общая!H5," ",Общая!I5," ",Общая!J5)</f>
        <v>Нянина Людмила Анатольевна</v>
      </c>
      <c r="D5" s="16" t="str">
        <f>Общая!F5</f>
        <v>ОЧУ ПМГ</v>
      </c>
      <c r="E5" s="4">
        <f>Общая!V5</f>
        <v>0.375</v>
      </c>
      <c r="F5" s="1"/>
    </row>
    <row r="6" spans="2:6" x14ac:dyDescent="0.25">
      <c r="B6" s="33">
        <v>4</v>
      </c>
      <c r="C6" s="31" t="str">
        <f>CONCATENATE(Общая!H6," ",Общая!I6," ",Общая!J6)</f>
        <v>Холомкин Евгений Николаевич</v>
      </c>
      <c r="D6" s="16" t="str">
        <f>Общая!F6</f>
        <v>ООО "Инженерные Коммуникации Стоун"</v>
      </c>
      <c r="E6" s="4">
        <f>Общая!V6</f>
        <v>0.375</v>
      </c>
      <c r="F6" s="1"/>
    </row>
    <row r="7" spans="2:6" x14ac:dyDescent="0.25">
      <c r="B7" s="33">
        <v>5</v>
      </c>
      <c r="C7" s="31" t="str">
        <f>CONCATENATE(Общая!H7," ",Общая!I7," ",Общая!J7)</f>
        <v>Иванов Евгений Николаевич</v>
      </c>
      <c r="D7" s="16" t="str">
        <f>Общая!F7</f>
        <v>ООО "Инженерные Коммуникации Стоун"</v>
      </c>
      <c r="E7" s="4">
        <f>Общая!V7</f>
        <v>0.375</v>
      </c>
      <c r="F7" s="1"/>
    </row>
    <row r="8" spans="2:6" x14ac:dyDescent="0.25">
      <c r="B8" s="33">
        <v>6</v>
      </c>
      <c r="C8" s="31" t="str">
        <f>CONCATENATE(Общая!H8," ",Общая!I8," ",Общая!J8)</f>
        <v>Зейналов Вадим Надирович</v>
      </c>
      <c r="D8" s="16" t="str">
        <f>Общая!F8</f>
        <v>ООО "Инженерные Коммуникации Стоун"</v>
      </c>
      <c r="E8" s="4">
        <f>Общая!V8</f>
        <v>0.375</v>
      </c>
      <c r="F8" s="1"/>
    </row>
    <row r="9" spans="2:6" x14ac:dyDescent="0.25">
      <c r="B9" s="33">
        <v>7</v>
      </c>
      <c r="C9" s="31" t="str">
        <f>CONCATENATE(Общая!H9," ",Общая!I9," ",Общая!J9)</f>
        <v>Бобков Роман Игоревич</v>
      </c>
      <c r="D9" s="16" t="str">
        <f>Общая!F9</f>
        <v>ООО "Инженерные Коммуникации Стоун"</v>
      </c>
      <c r="E9" s="4">
        <f>Общая!V9</f>
        <v>0.375</v>
      </c>
      <c r="F9" s="1"/>
    </row>
    <row r="10" spans="2:6" x14ac:dyDescent="0.25">
      <c r="B10" s="33">
        <v>8</v>
      </c>
      <c r="C10" s="31" t="str">
        <f>CONCATENATE(Общая!H10," ",Общая!I10," ",Общая!J10)</f>
        <v>Белобоков Евгений Валерьевич</v>
      </c>
      <c r="D10" s="16" t="str">
        <f>Общая!F10</f>
        <v>ООО "Инженерные Коммуникации Стоун"</v>
      </c>
      <c r="E10" s="4">
        <f>Общая!V10</f>
        <v>0.375</v>
      </c>
      <c r="F10" s="1"/>
    </row>
    <row r="11" spans="2:6" x14ac:dyDescent="0.25">
      <c r="B11" s="33">
        <v>9</v>
      </c>
      <c r="C11" s="31" t="str">
        <f>CONCATENATE(Общая!H11," ",Общая!I11," ",Общая!J11)</f>
        <v>Чистов Вадим Евгеньевич</v>
      </c>
      <c r="D11" s="16" t="str">
        <f>Общая!F11</f>
        <v>ЗАО "Завод" Распредэлектрощит"</v>
      </c>
      <c r="E11" s="4">
        <f>Общая!V11</f>
        <v>0.375</v>
      </c>
      <c r="F11" s="1"/>
    </row>
    <row r="12" spans="2:6" x14ac:dyDescent="0.25">
      <c r="B12" s="33">
        <v>10</v>
      </c>
      <c r="C12" s="31" t="str">
        <f>CONCATENATE(Общая!H12," ",Общая!I12," ",Общая!J12)</f>
        <v>Ефимов Сергей Сергеевич</v>
      </c>
      <c r="D12" s="16" t="str">
        <f>Общая!F12</f>
        <v>ЗАО "Завод" Распредэлектрощит"</v>
      </c>
      <c r="E12" s="4">
        <f>Общая!V12</f>
        <v>0.375</v>
      </c>
      <c r="F12" s="1"/>
    </row>
    <row r="13" spans="2:6" x14ac:dyDescent="0.25">
      <c r="B13" s="33">
        <v>11</v>
      </c>
      <c r="C13" s="31" t="str">
        <f>CONCATENATE(Общая!H13," ",Общая!I13," ",Общая!J13)</f>
        <v>Мошаров Валерий Викторович</v>
      </c>
      <c r="D13" s="16" t="str">
        <f>Общая!F13</f>
        <v>ЗАО "Завод" Распредэлектрощит"</v>
      </c>
      <c r="E13" s="4">
        <f>Общая!V13</f>
        <v>0.40277777777777773</v>
      </c>
      <c r="F13" s="1"/>
    </row>
    <row r="14" spans="2:6" x14ac:dyDescent="0.25">
      <c r="B14" s="33">
        <v>12</v>
      </c>
      <c r="C14" s="31" t="str">
        <f>CONCATENATE(Общая!H14," ",Общая!I14," ",Общая!J14)</f>
        <v>Чистова Светлана Григорьевна</v>
      </c>
      <c r="D14" s="16" t="str">
        <f>Общая!F14</f>
        <v>ЗАО "Завод" Распредэлектрощит"</v>
      </c>
      <c r="E14" s="4">
        <f>Общая!V14</f>
        <v>0.40277777777777773</v>
      </c>
      <c r="F14" s="1"/>
    </row>
    <row r="15" spans="2:6" x14ac:dyDescent="0.25">
      <c r="B15" s="33">
        <v>13</v>
      </c>
      <c r="C15" s="31" t="str">
        <f>CONCATENATE(Общая!H15," ",Общая!I15," ",Общая!J15)</f>
        <v>Курлович Александр Григорьевич</v>
      </c>
      <c r="D15" s="16" t="str">
        <f>Общая!F15</f>
        <v>ООО "МСК-1"</v>
      </c>
      <c r="E15" s="4">
        <f>Общая!V15</f>
        <v>0.40277777777777773</v>
      </c>
      <c r="F15" s="1"/>
    </row>
    <row r="16" spans="2:6" x14ac:dyDescent="0.25">
      <c r="B16" s="33">
        <v>14</v>
      </c>
      <c r="C16" s="31" t="str">
        <f>CONCATENATE(Общая!H16," ",Общая!I16," ",Общая!J16)</f>
        <v>Павлов Николай Викторович</v>
      </c>
      <c r="D16" s="16" t="str">
        <f>Общая!F16</f>
        <v>ООО "МСК-1"</v>
      </c>
      <c r="E16" s="4">
        <f>Общая!V16</f>
        <v>0.40277777777777773</v>
      </c>
      <c r="F16" s="1"/>
    </row>
    <row r="17" spans="2:6" x14ac:dyDescent="0.25">
      <c r="B17" s="33">
        <v>15</v>
      </c>
      <c r="C17" s="31" t="str">
        <f>CONCATENATE(Общая!H17," ",Общая!I17," ",Общая!J17)</f>
        <v>Прокофьев Олег Викторович</v>
      </c>
      <c r="D17" s="16" t="str">
        <f>Общая!F17</f>
        <v>ООО "МСК-1"</v>
      </c>
      <c r="E17" s="4">
        <f>Общая!V17</f>
        <v>0.40277777777777773</v>
      </c>
      <c r="F17" s="1"/>
    </row>
    <row r="18" spans="2:6" x14ac:dyDescent="0.25">
      <c r="B18" s="33">
        <v>16</v>
      </c>
      <c r="C18" s="31" t="str">
        <f>CONCATENATE(Общая!H18," ",Общая!I18," ",Общая!J18)</f>
        <v>Шостак Владимир Александрович</v>
      </c>
      <c r="D18" s="16" t="str">
        <f>Общая!F18</f>
        <v>ООО "МСК-1"</v>
      </c>
      <c r="E18" s="4">
        <f>Общая!V18</f>
        <v>0.40277777777777773</v>
      </c>
      <c r="F18" s="1"/>
    </row>
    <row r="19" spans="2:6" x14ac:dyDescent="0.25">
      <c r="B19" s="33">
        <v>17</v>
      </c>
      <c r="C19" s="31" t="str">
        <f>CONCATENATE(Общая!H19," ",Общая!I19," ",Общая!J19)</f>
        <v>Степченко Алексей Васильевич</v>
      </c>
      <c r="D19" s="16" t="str">
        <f>Общая!F19</f>
        <v>ООО "МСК-1"</v>
      </c>
      <c r="E19" s="4">
        <f>Общая!V19</f>
        <v>0.40277777777777773</v>
      </c>
      <c r="F19" s="1"/>
    </row>
    <row r="20" spans="2:6" x14ac:dyDescent="0.25">
      <c r="B20" s="33">
        <v>18</v>
      </c>
      <c r="C20" s="31" t="str">
        <f>CONCATENATE(Общая!H20," ",Общая!I20," ",Общая!J20)</f>
        <v>Анохин Андрей Владимирович</v>
      </c>
      <c r="D20" s="16" t="str">
        <f>Общая!F20</f>
        <v>АО "ПУРАТОС"</v>
      </c>
      <c r="E20" s="4">
        <f>Общая!V20</f>
        <v>0.40277777777777773</v>
      </c>
      <c r="F20" s="1"/>
    </row>
    <row r="21" spans="2:6" x14ac:dyDescent="0.25">
      <c r="B21" s="33">
        <v>19</v>
      </c>
      <c r="C21" s="31" t="str">
        <f>CONCATENATE(Общая!H21," ",Общая!I21," ",Общая!J21)</f>
        <v>Широков  Роман Борисович</v>
      </c>
      <c r="D21" s="16" t="str">
        <f>Общая!F21</f>
        <v>АО "ПУРАТОС"</v>
      </c>
      <c r="E21" s="4">
        <f>Общая!V21</f>
        <v>0.40277777777777773</v>
      </c>
      <c r="F21" s="1"/>
    </row>
    <row r="22" spans="2:6" x14ac:dyDescent="0.25">
      <c r="B22" s="33">
        <v>20</v>
      </c>
      <c r="C22" s="31" t="str">
        <f>CONCATENATE(Общая!H22," ",Общая!I22," ",Общая!J22)</f>
        <v>Веснин Алексей Дмитриевич</v>
      </c>
      <c r="D22" s="16" t="str">
        <f>Общая!F22</f>
        <v>АО "ПУРАТОС"</v>
      </c>
      <c r="E22" s="4">
        <f>Общая!V22</f>
        <v>0.40277777777777773</v>
      </c>
      <c r="F22" s="1"/>
    </row>
    <row r="23" spans="2:6" x14ac:dyDescent="0.25">
      <c r="B23" s="33">
        <v>21</v>
      </c>
      <c r="C23" s="31" t="str">
        <f>CONCATENATE(Общая!H23," ",Общая!I23," ",Общая!J23)</f>
        <v>Горчаков Владимир Николаевич</v>
      </c>
      <c r="D23" s="16" t="str">
        <f>Общая!F23</f>
        <v>АО "ПУРАТОС"</v>
      </c>
      <c r="E23" s="4">
        <f>Общая!V23</f>
        <v>0.40277777777777773</v>
      </c>
      <c r="F23" s="1"/>
    </row>
    <row r="24" spans="2:6" x14ac:dyDescent="0.25">
      <c r="B24" s="33">
        <v>22</v>
      </c>
      <c r="C24" s="31" t="str">
        <f>CONCATENATE(Общая!H24," ",Общая!I24," ",Общая!J24)</f>
        <v>Астрицкий Леонид Алиевич</v>
      </c>
      <c r="D24" s="16" t="str">
        <f>Общая!F24</f>
        <v>АО "ПУРАТОС"</v>
      </c>
      <c r="E24" s="4">
        <f>Общая!V24</f>
        <v>0.40277777777777773</v>
      </c>
      <c r="F24" s="1"/>
    </row>
    <row r="25" spans="2:6" x14ac:dyDescent="0.25">
      <c r="B25" s="33">
        <v>23</v>
      </c>
      <c r="C25" s="31" t="str">
        <f>CONCATENATE(Общая!H25," ",Общая!I25," ",Общая!J25)</f>
        <v>Широков  Роман Борисович</v>
      </c>
      <c r="D25" s="16" t="str">
        <f>Общая!F25</f>
        <v>АО "ЭЛМОС"</v>
      </c>
      <c r="E25" s="4">
        <f>Общая!V25</f>
        <v>0.43055555555555558</v>
      </c>
      <c r="F25" s="1"/>
    </row>
    <row r="26" spans="2:6" x14ac:dyDescent="0.25">
      <c r="B26" s="33">
        <v>24</v>
      </c>
      <c r="C26" s="31" t="str">
        <f>CONCATENATE(Общая!H26," ",Общая!I26," ",Общая!J26)</f>
        <v>Веснин Алексей Дмитриевич</v>
      </c>
      <c r="D26" s="16" t="str">
        <f>Общая!F26</f>
        <v>АО "ЭЛМОС"</v>
      </c>
      <c r="E26" s="4">
        <f>Общая!V26</f>
        <v>0.43055555555555558</v>
      </c>
      <c r="F26" s="1"/>
    </row>
    <row r="27" spans="2:6" x14ac:dyDescent="0.25">
      <c r="B27" s="33">
        <v>25</v>
      </c>
      <c r="C27" s="31" t="str">
        <f>CONCATENATE(Общая!H27," ",Общая!I27," ",Общая!J27)</f>
        <v>Емельянов  Андрей Константинович</v>
      </c>
      <c r="D27" s="16" t="str">
        <f>Общая!F27</f>
        <v>АО "ЭЛМОС"</v>
      </c>
      <c r="E27" s="4">
        <f>Общая!V27</f>
        <v>0.43055555555555558</v>
      </c>
      <c r="F27" s="1"/>
    </row>
    <row r="28" spans="2:6" x14ac:dyDescent="0.25">
      <c r="B28" s="33">
        <v>26</v>
      </c>
      <c r="C28" s="31" t="str">
        <f>CONCATENATE(Общая!H28," ",Общая!I28," ",Общая!J28)</f>
        <v>Вебер Дмитрий Александрович</v>
      </c>
      <c r="D28" s="16" t="str">
        <f>Общая!F28</f>
        <v>ООО "Техно Инжиниринг"</v>
      </c>
      <c r="E28" s="4">
        <f>Общая!V28</f>
        <v>0.43055555555555558</v>
      </c>
      <c r="F28" s="1"/>
    </row>
    <row r="29" spans="2:6" x14ac:dyDescent="0.25">
      <c r="B29" s="33">
        <v>27</v>
      </c>
      <c r="C29" s="31" t="str">
        <f>CONCATENATE(Общая!H29," ",Общая!I29," ",Общая!J29)</f>
        <v>Михалёв Александр Александрович</v>
      </c>
      <c r="D29" s="16" t="str">
        <f>Общая!F29</f>
        <v>ООО "Техно Инжиниринг"</v>
      </c>
      <c r="E29" s="4">
        <f>Общая!V29</f>
        <v>0.43055555555555558</v>
      </c>
      <c r="F29" s="1"/>
    </row>
    <row r="30" spans="2:6" x14ac:dyDescent="0.25">
      <c r="B30" s="33">
        <v>28</v>
      </c>
      <c r="C30" s="31" t="str">
        <f>CONCATENATE(Общая!H30," ",Общая!I30," ",Общая!J30)</f>
        <v>Михненков Александр Сергеевич</v>
      </c>
      <c r="D30" s="16" t="str">
        <f>Общая!F30</f>
        <v>ООО "Техно Инжиниринг"</v>
      </c>
      <c r="E30" s="4">
        <f>Общая!V30</f>
        <v>0.43055555555555558</v>
      </c>
      <c r="F30" s="1"/>
    </row>
    <row r="31" spans="2:6" x14ac:dyDescent="0.25">
      <c r="B31" s="33">
        <v>29</v>
      </c>
      <c r="C31" s="31" t="str">
        <f>CONCATENATE(Общая!H31," ",Общая!I31," ",Общая!J31)</f>
        <v>Рябухин Роман Владиленович</v>
      </c>
      <c r="D31" s="16" t="str">
        <f>Общая!F31</f>
        <v>ООО "Техно Инжиниринг"</v>
      </c>
      <c r="E31" s="4">
        <f>Общая!V31</f>
        <v>0.43055555555555558</v>
      </c>
      <c r="F31" s="1"/>
    </row>
    <row r="32" spans="2:6" x14ac:dyDescent="0.25">
      <c r="B32" s="33">
        <v>30</v>
      </c>
      <c r="C32" s="31" t="str">
        <f>CONCATENATE(Общая!H32," ",Общая!I32," ",Общая!J32)</f>
        <v>Москвин Андрей Владимирович</v>
      </c>
      <c r="D32" s="16" t="str">
        <f>Общая!F32</f>
        <v>ООО "Техно Инжиниринг"</v>
      </c>
      <c r="E32" s="4">
        <f>Общая!V32</f>
        <v>0.45833333333333331</v>
      </c>
      <c r="F32" s="1"/>
    </row>
    <row r="33" spans="2:6" x14ac:dyDescent="0.25">
      <c r="B33" s="33">
        <v>31</v>
      </c>
      <c r="C33" s="31" t="str">
        <f>CONCATENATE(Общая!H33," ",Общая!I33," ",Общая!J33)</f>
        <v>Волков Максим Борисович</v>
      </c>
      <c r="D33" s="16" t="str">
        <f>Общая!F33</f>
        <v>ФГКУ Комбинат "Искровец" Росрезерва</v>
      </c>
      <c r="E33" s="4">
        <f>Общая!V33</f>
        <v>0.45833333333333331</v>
      </c>
      <c r="F33" s="1"/>
    </row>
    <row r="34" spans="2:6" x14ac:dyDescent="0.25">
      <c r="B34" s="33">
        <v>32</v>
      </c>
      <c r="C34" s="31" t="str">
        <f>CONCATENATE(Общая!H34," ",Общая!I34," ",Общая!J34)</f>
        <v>Борейко Владимир Борисович</v>
      </c>
      <c r="D34" s="16" t="str">
        <f>Общая!F34</f>
        <v>ФГКУ Комбинат "Искровец" Росрезерва</v>
      </c>
      <c r="E34" s="4">
        <f>Общая!V34</f>
        <v>0.45833333333333331</v>
      </c>
      <c r="F34" s="1"/>
    </row>
    <row r="35" spans="2:6" x14ac:dyDescent="0.25">
      <c r="B35" s="33">
        <v>33</v>
      </c>
      <c r="C35" s="31" t="str">
        <f>CONCATENATE(Общая!H35," ",Общая!I35," ",Общая!J35)</f>
        <v>Терентьев Александр Вениаминович</v>
      </c>
      <c r="D35" s="16" t="str">
        <f>Общая!F35</f>
        <v>ФГКУ Комбинат "Искровец" Росрезерва</v>
      </c>
      <c r="E35" s="4">
        <f>Общая!V35</f>
        <v>0.45833333333333331</v>
      </c>
      <c r="F35" s="1"/>
    </row>
    <row r="36" spans="2:6" x14ac:dyDescent="0.25">
      <c r="B36" s="33">
        <v>34</v>
      </c>
      <c r="C36" s="31" t="str">
        <f>CONCATENATE(Общая!H36," ",Общая!I36," ",Общая!J36)</f>
        <v>Мочалов Константин Алексеевич</v>
      </c>
      <c r="D36" s="16" t="str">
        <f>Общая!F36</f>
        <v>ООО "Авталл"</v>
      </c>
      <c r="E36" s="4">
        <f>Общая!V36</f>
        <v>0.45833333333333331</v>
      </c>
      <c r="F36" s="1"/>
    </row>
    <row r="37" spans="2:6" x14ac:dyDescent="0.25">
      <c r="B37" s="33">
        <v>35</v>
      </c>
      <c r="C37" s="31" t="str">
        <f>CONCATENATE(Общая!H37," ",Общая!I37," ",Общая!J37)</f>
        <v>Митрошкин Анатолий Александрович</v>
      </c>
      <c r="D37" s="16" t="str">
        <f>Общая!F37</f>
        <v>МБУ ДО "СЮТ"</v>
      </c>
      <c r="E37" s="4">
        <f>Общая!V37</f>
        <v>0.45833333333333331</v>
      </c>
      <c r="F37" s="1"/>
    </row>
    <row r="38" spans="2:6" x14ac:dyDescent="0.25">
      <c r="B38" s="33">
        <v>36</v>
      </c>
      <c r="C38" s="31" t="str">
        <f>CONCATENATE(Общая!H38," ",Общая!I38," ",Общая!J38)</f>
        <v>Фадеев Евгений Михайлович</v>
      </c>
      <c r="D38" s="16" t="str">
        <f>Общая!F38</f>
        <v>НАО "Дарсил"</v>
      </c>
      <c r="E38" s="4">
        <f>Общая!V38</f>
        <v>0.45833333333333331</v>
      </c>
      <c r="F38" s="1"/>
    </row>
    <row r="39" spans="2:6" x14ac:dyDescent="0.25">
      <c r="B39" s="33">
        <v>37</v>
      </c>
      <c r="C39" s="31" t="str">
        <f>CONCATENATE(Общая!H39," ",Общая!I39," ",Общая!J39)</f>
        <v>Братчиков Алексей  Викторович</v>
      </c>
      <c r="D39" s="16" t="str">
        <f>Общая!F39</f>
        <v>НАО "Дарсил"</v>
      </c>
      <c r="E39" s="4">
        <f>Общая!V39</f>
        <v>0.45833333333333331</v>
      </c>
      <c r="F39" s="1"/>
    </row>
    <row r="40" spans="2:6" x14ac:dyDescent="0.25">
      <c r="B40" s="33">
        <v>38</v>
      </c>
      <c r="C40" s="31" t="str">
        <f>CONCATENATE(Общая!H40," ",Общая!I40," ",Общая!J40)</f>
        <v>Голубев Андрей  Владимирович</v>
      </c>
      <c r="D40" s="16" t="str">
        <f>Общая!F40</f>
        <v>НАО "Дарсил"</v>
      </c>
      <c r="E40" s="4">
        <f>Общая!V40</f>
        <v>0.45833333333333331</v>
      </c>
      <c r="F40" s="1"/>
    </row>
    <row r="41" spans="2:6" x14ac:dyDescent="0.25">
      <c r="B41" s="33">
        <v>39</v>
      </c>
      <c r="C41" s="31" t="str">
        <f>CONCATENATE(Общая!H41," ",Общая!I41," ",Общая!J41)</f>
        <v>Новосельцев Алексей  Юрьевич</v>
      </c>
      <c r="D41" s="16" t="str">
        <f>Общая!F41</f>
        <v>НАО "Дарсил"</v>
      </c>
      <c r="E41" s="4">
        <f>Общая!V41</f>
        <v>0.45833333333333331</v>
      </c>
      <c r="F41" s="1"/>
    </row>
    <row r="42" spans="2:6" x14ac:dyDescent="0.25">
      <c r="B42" s="33">
        <v>40</v>
      </c>
      <c r="C42" s="31" t="str">
        <f>CONCATENATE(Общая!H42," ",Общая!I42," ",Общая!J42)</f>
        <v>Буренин Виктор Валентинович</v>
      </c>
      <c r="D42" s="16" t="str">
        <f>Общая!F42</f>
        <v>ООО "11 МЗ"</v>
      </c>
      <c r="E42" s="4">
        <f>Общая!V42</f>
        <v>0.45833333333333331</v>
      </c>
      <c r="F42" s="1"/>
    </row>
    <row r="43" spans="2:6" x14ac:dyDescent="0.25">
      <c r="B43" s="33">
        <v>41</v>
      </c>
      <c r="C43" s="31" t="str">
        <f>CONCATENATE(Общая!H43," ",Общая!I43," ",Общая!J43)</f>
        <v>Майоров Владислав Васильевич</v>
      </c>
      <c r="D43" s="16" t="str">
        <f>Общая!F43</f>
        <v>ООО "РЭС"</v>
      </c>
      <c r="E43" s="4">
        <f>Общая!V43</f>
        <v>0.54166666666666663</v>
      </c>
      <c r="F43" s="1"/>
    </row>
    <row r="44" spans="2:6" x14ac:dyDescent="0.25">
      <c r="B44" s="33">
        <v>42</v>
      </c>
      <c r="C44" s="31" t="str">
        <f>CONCATENATE(Общая!H44," ",Общая!I44," ",Общая!J44)</f>
        <v>Зеленов Алексей Евгеньевич</v>
      </c>
      <c r="D44" s="16" t="str">
        <f>Общая!F44</f>
        <v>ООО "Евроинвест" </v>
      </c>
      <c r="E44" s="4">
        <f>Общая!V44</f>
        <v>0.54166666666666663</v>
      </c>
      <c r="F44" s="1"/>
    </row>
    <row r="45" spans="2:6" ht="31.5" x14ac:dyDescent="0.25">
      <c r="B45" s="33">
        <v>43</v>
      </c>
      <c r="C45" s="31" t="str">
        <f>CONCATENATE(Общая!H45," ",Общая!I45," ",Общая!J45)</f>
        <v>Петрухин Станислав Владимирович</v>
      </c>
      <c r="D45" s="16" t="str">
        <f>Общая!F45</f>
        <v>МУК "Егорьевский Центр Обеспечения Деятельности Организации Бюджетной Сферы"</v>
      </c>
      <c r="E45" s="4">
        <f>Общая!V45</f>
        <v>0.54166666666666663</v>
      </c>
      <c r="F45" s="1"/>
    </row>
    <row r="46" spans="2:6" x14ac:dyDescent="0.25">
      <c r="B46" s="33">
        <v>44</v>
      </c>
      <c r="C46" s="31" t="str">
        <f>CONCATENATE(Общая!H46," ",Общая!I46," ",Общая!J46)</f>
        <v>Зеленов Алексей Евгеньевич</v>
      </c>
      <c r="D46" s="16" t="str">
        <f>Общая!F46</f>
        <v>ЗАО "ЛЕС"</v>
      </c>
      <c r="E46" s="4">
        <f>Общая!V46</f>
        <v>0.54166666666666663</v>
      </c>
      <c r="F46" s="1"/>
    </row>
    <row r="47" spans="2:6" x14ac:dyDescent="0.25">
      <c r="B47" s="33">
        <v>45</v>
      </c>
      <c r="C47" s="31" t="str">
        <f>CONCATENATE(Общая!H47," ",Общая!I47," ",Общая!J47)</f>
        <v>Шишкин Сергей Александрович</v>
      </c>
      <c r="D47" s="16" t="str">
        <f>Общая!F47</f>
        <v>ЗАО "Сивма"</v>
      </c>
      <c r="E47" s="4">
        <f>Общая!V47</f>
        <v>0.54166666666666663</v>
      </c>
      <c r="F47" s="1"/>
    </row>
    <row r="48" spans="2:6" x14ac:dyDescent="0.25">
      <c r="B48" s="33">
        <v>46</v>
      </c>
      <c r="C48" s="31" t="str">
        <f>CONCATENATE(Общая!H48," ",Общая!I48," ",Общая!J48)</f>
        <v>Шаталов Андрей Александрович</v>
      </c>
      <c r="D48" s="16" t="str">
        <f>Общая!F48</f>
        <v>ЗАО "Сивма"</v>
      </c>
      <c r="E48" s="4">
        <f>Общая!V48</f>
        <v>0.54166666666666663</v>
      </c>
      <c r="F48" s="1"/>
    </row>
    <row r="49" spans="2:6" x14ac:dyDescent="0.25">
      <c r="B49" s="33">
        <v>47</v>
      </c>
      <c r="C49" s="31" t="str">
        <f>CONCATENATE(Общая!H49," ",Общая!I49," ",Общая!J49)</f>
        <v>Конев Михаил Петрович</v>
      </c>
      <c r="D49" s="16" t="str">
        <f>Общая!F49</f>
        <v>ЗАО "Сивма"</v>
      </c>
      <c r="E49" s="4">
        <f>Общая!V49</f>
        <v>0.54166666666666663</v>
      </c>
      <c r="F49" s="1"/>
    </row>
    <row r="50" spans="2:6" x14ac:dyDescent="0.25">
      <c r="B50" s="33">
        <v>48</v>
      </c>
      <c r="C50" s="31" t="str">
        <f>CONCATENATE(Общая!H50," ",Общая!I50," ",Общая!J50)</f>
        <v>Шишкин Сергей Александрович</v>
      </c>
      <c r="D50" s="16" t="str">
        <f>Общая!F50</f>
        <v>ИП Козлов Василий Никитович</v>
      </c>
      <c r="E50" s="4">
        <f>Общая!V50</f>
        <v>0.54166666666666663</v>
      </c>
      <c r="F50" s="1"/>
    </row>
    <row r="51" spans="2:6" x14ac:dyDescent="0.25">
      <c r="B51" s="33">
        <v>49</v>
      </c>
      <c r="C51" s="31" t="str">
        <f>CONCATENATE(Общая!H51," ",Общая!I51," ",Общая!J51)</f>
        <v>Шаталов Андрей Александрович</v>
      </c>
      <c r="D51" s="16" t="str">
        <f>Общая!F51</f>
        <v>ИП Козлов Василий Никитович</v>
      </c>
      <c r="E51" s="4">
        <f>Общая!V51</f>
        <v>0.54166666666666663</v>
      </c>
      <c r="F51" s="1"/>
    </row>
    <row r="52" spans="2:6" x14ac:dyDescent="0.25">
      <c r="B52" s="33">
        <v>50</v>
      </c>
      <c r="C52" s="31" t="str">
        <f>CONCATENATE(Общая!H52," ",Общая!I52," ",Общая!J52)</f>
        <v>Конев Михаил Петрович</v>
      </c>
      <c r="D52" s="16" t="str">
        <f>Общая!F52</f>
        <v>ИП Козлов Василий Никитович</v>
      </c>
      <c r="E52" s="4">
        <f>Общая!V52</f>
        <v>0.56944444444444442</v>
      </c>
      <c r="F52" s="1"/>
    </row>
    <row r="53" spans="2:6" x14ac:dyDescent="0.25">
      <c r="B53" s="33">
        <v>51</v>
      </c>
      <c r="C53" s="31" t="str">
        <f>CONCATENATE(Общая!H53," ",Общая!I53," ",Общая!J53)</f>
        <v>Шаталов Андрей Александрович</v>
      </c>
      <c r="D53" s="16" t="str">
        <f>Общая!F53</f>
        <v>ООО "Логистик-Запад"</v>
      </c>
      <c r="E53" s="4">
        <f>Общая!V53</f>
        <v>0.56944444444444442</v>
      </c>
      <c r="F53" s="1"/>
    </row>
    <row r="54" spans="2:6" x14ac:dyDescent="0.25">
      <c r="B54" s="33">
        <v>52</v>
      </c>
      <c r="C54" s="31" t="str">
        <f>CONCATENATE(Общая!H54," ",Общая!I54," ",Общая!J54)</f>
        <v>Конев Михаил Петрович</v>
      </c>
      <c r="D54" s="16" t="str">
        <f>Общая!F54</f>
        <v>ООО "Логистик-Запад"</v>
      </c>
      <c r="E54" s="4">
        <f>Общая!V54</f>
        <v>0.56944444444444442</v>
      </c>
      <c r="F54" s="1"/>
    </row>
    <row r="55" spans="2:6" x14ac:dyDescent="0.25">
      <c r="B55" s="33">
        <v>53</v>
      </c>
      <c r="C55" s="31" t="str">
        <f>CONCATENATE(Общая!H55," ",Общая!I55," ",Общая!J55)</f>
        <v>Шаталов Андрей Александрович</v>
      </c>
      <c r="D55" s="16" t="str">
        <f>Общая!F55</f>
        <v>ООО "Бебибио"</v>
      </c>
      <c r="E55" s="4">
        <f>Общая!V55</f>
        <v>0.56944444444444442</v>
      </c>
      <c r="F55" s="1"/>
    </row>
    <row r="56" spans="2:6" x14ac:dyDescent="0.25">
      <c r="B56" s="33">
        <v>54</v>
      </c>
      <c r="C56" s="31" t="str">
        <f>CONCATENATE(Общая!H56," ",Общая!I56," ",Общая!J56)</f>
        <v>Конев Михаил Петрович</v>
      </c>
      <c r="D56" s="16" t="str">
        <f>Общая!F56</f>
        <v>ООО "Бебибио"</v>
      </c>
      <c r="E56" s="4">
        <f>Общая!V56</f>
        <v>0.56944444444444442</v>
      </c>
      <c r="F56" s="1"/>
    </row>
    <row r="57" spans="2:6" x14ac:dyDescent="0.25">
      <c r="B57" s="33">
        <v>55</v>
      </c>
      <c r="C57" s="31" t="str">
        <f>CONCATENATE(Общая!H57," ",Общая!I57," ",Общая!J57)</f>
        <v>Шишкин Сергей Александрович</v>
      </c>
      <c r="D57" s="16" t="str">
        <f>Общая!F57</f>
        <v>ООО "Торговый Дом Слащёва" </v>
      </c>
      <c r="E57" s="4">
        <f>Общая!V57</f>
        <v>0.56944444444444442</v>
      </c>
      <c r="F57" s="1"/>
    </row>
    <row r="58" spans="2:6" x14ac:dyDescent="0.25">
      <c r="B58" s="33">
        <v>56</v>
      </c>
      <c r="C58" s="31" t="str">
        <f>CONCATENATE(Общая!H58," ",Общая!I58," ",Общая!J58)</f>
        <v>Девиченский Сергей Юльевич</v>
      </c>
      <c r="D58" s="16" t="str">
        <f>Общая!F58</f>
        <v>ООО "Подъемник"</v>
      </c>
      <c r="E58" s="4">
        <f>Общая!V58</f>
        <v>0.56944444444444442</v>
      </c>
      <c r="F58" s="1"/>
    </row>
    <row r="59" spans="2:6" x14ac:dyDescent="0.25">
      <c r="B59" s="33">
        <v>57</v>
      </c>
      <c r="C59" s="31" t="str">
        <f>CONCATENATE(Общая!H59," ",Общая!I59," ",Общая!J59)</f>
        <v>Моисеев Сергей Михайлович</v>
      </c>
      <c r="D59" s="16" t="str">
        <f>Общая!F59</f>
        <v>ООО "Подъемник"</v>
      </c>
      <c r="E59" s="4">
        <f>Общая!V59</f>
        <v>0.56944444444444442</v>
      </c>
      <c r="F59" s="1"/>
    </row>
    <row r="60" spans="2:6" x14ac:dyDescent="0.25">
      <c r="B60" s="33">
        <v>58</v>
      </c>
      <c r="C60" s="31" t="str">
        <f>CONCATENATE(Общая!H60," ",Общая!I60," ",Общая!J60)</f>
        <v>Девиченский Сергей Юльевич</v>
      </c>
      <c r="D60" s="16" t="str">
        <f>Общая!F60</f>
        <v>ООО "Подъемник-о"</v>
      </c>
      <c r="E60" s="4">
        <f>Общая!V60</f>
        <v>0.56944444444444442</v>
      </c>
      <c r="F60" s="1"/>
    </row>
    <row r="61" spans="2:6" x14ac:dyDescent="0.25">
      <c r="B61" s="33">
        <v>59</v>
      </c>
      <c r="C61" s="31" t="str">
        <f>CONCATENATE(Общая!H61," ",Общая!I61," ",Общая!J61)</f>
        <v>Хвостов Виталий  Валентинович</v>
      </c>
      <c r="D61" s="16" t="str">
        <f>Общая!F61</f>
        <v>ООО "Подъемник-о"</v>
      </c>
      <c r="E61" s="4">
        <f>Общая!V61</f>
        <v>0.59722222222222221</v>
      </c>
      <c r="F61" s="1"/>
    </row>
    <row r="62" spans="2:6" x14ac:dyDescent="0.25">
      <c r="B62" s="33">
        <v>60</v>
      </c>
      <c r="C62" s="31" t="str">
        <f>CONCATENATE(Общая!H62," ",Общая!I62," ",Общая!J62)</f>
        <v>Волков Николай Иванович</v>
      </c>
      <c r="D62" s="16" t="str">
        <f>Общая!F62</f>
        <v>ООО "Подъемник-о"</v>
      </c>
      <c r="E62" s="4">
        <f>Общая!V62</f>
        <v>0.59722222222222221</v>
      </c>
      <c r="F62" s="1"/>
    </row>
    <row r="63" spans="2:6" x14ac:dyDescent="0.25">
      <c r="B63" s="33">
        <v>61</v>
      </c>
      <c r="C63" s="31" t="str">
        <f>CONCATENATE(Общая!H63," ",Общая!I63," ",Общая!J63)</f>
        <v>Девиченский Сергей Юльевич</v>
      </c>
      <c r="D63" s="16" t="str">
        <f>Общая!F63</f>
        <v>ООО СП "Лифтек"</v>
      </c>
      <c r="E63" s="4">
        <f>Общая!V63</f>
        <v>0.59722222222222221</v>
      </c>
      <c r="F63" s="1"/>
    </row>
    <row r="64" spans="2:6" x14ac:dyDescent="0.25">
      <c r="B64" s="33">
        <v>62</v>
      </c>
      <c r="C64" s="31" t="str">
        <f>CONCATENATE(Общая!H64," ",Общая!I64," ",Общая!J64)</f>
        <v>Краснов Александр Вячеславович</v>
      </c>
      <c r="D64" s="16" t="str">
        <f>Общая!F64</f>
        <v>ООО СП "Лифтек"</v>
      </c>
      <c r="E64" s="4">
        <f>Общая!V64</f>
        <v>0.59722222222222221</v>
      </c>
      <c r="F64" s="1"/>
    </row>
    <row r="65" spans="2:6" x14ac:dyDescent="0.25">
      <c r="B65" s="33">
        <v>63</v>
      </c>
      <c r="C65" s="31" t="str">
        <f>CONCATENATE(Общая!H65," ",Общая!I65," ",Общая!J65)</f>
        <v>Комаров Игорь  Вячеславович</v>
      </c>
      <c r="D65" s="16" t="str">
        <f>Общая!F65</f>
        <v>ООО "МЭК" </v>
      </c>
      <c r="E65" s="4">
        <f>Общая!V65</f>
        <v>0.59722222222222221</v>
      </c>
      <c r="F65" s="1"/>
    </row>
    <row r="66" spans="2:6" x14ac:dyDescent="0.25">
      <c r="B66" s="33">
        <v>64</v>
      </c>
      <c r="C66" s="31" t="str">
        <f>CONCATENATE(Общая!H66," ",Общая!I66," ",Общая!J66)</f>
        <v>Зубрицкий Сергей Александрович</v>
      </c>
      <c r="D66" s="16" t="str">
        <f>Общая!F66</f>
        <v>ООО "МЭК" </v>
      </c>
      <c r="E66" s="4">
        <f>Общая!V66</f>
        <v>0.59722222222222221</v>
      </c>
      <c r="F66" s="1"/>
    </row>
    <row r="67" spans="2:6" x14ac:dyDescent="0.25">
      <c r="B67" s="33">
        <v>65</v>
      </c>
      <c r="C67" s="31" t="str">
        <f>CONCATENATE(Общая!H67," ",Общая!I67," ",Общая!J67)</f>
        <v>Нестеренко Анатолий Андреевич</v>
      </c>
      <c r="D67" s="16" t="str">
        <f>Общая!F67</f>
        <v>ООО "МЭК" </v>
      </c>
      <c r="E67" s="4">
        <f>Общая!V67</f>
        <v>0.59722222222222221</v>
      </c>
      <c r="F67" s="1"/>
    </row>
    <row r="68" spans="2:6" x14ac:dyDescent="0.25">
      <c r="B68" s="33">
        <v>66</v>
      </c>
      <c r="C68" s="31" t="str">
        <f>CONCATENATE(Общая!H68," ",Общая!I68," ",Общая!J68)</f>
        <v>Филатов Сергей Анатольевич</v>
      </c>
      <c r="D68" s="16" t="str">
        <f>Общая!F68</f>
        <v>ООО "МЭК" </v>
      </c>
      <c r="E68" s="4">
        <f>Общая!V68</f>
        <v>0.59722222222222221</v>
      </c>
      <c r="F68" s="1"/>
    </row>
    <row r="69" spans="2:6" x14ac:dyDescent="0.25">
      <c r="B69" s="33">
        <v>67</v>
      </c>
      <c r="C69" s="31" t="str">
        <f>CONCATENATE(Общая!H69," ",Общая!I69," ",Общая!J69)</f>
        <v>Иванова Светлана Алексеевна</v>
      </c>
      <c r="D69" s="16" t="str">
        <f>Общая!F69</f>
        <v>ООО "МЭК" </v>
      </c>
      <c r="E69" s="4">
        <f>Общая!V69</f>
        <v>0.59722222222222221</v>
      </c>
      <c r="F69" s="1"/>
    </row>
    <row r="70" spans="2:6" x14ac:dyDescent="0.25">
      <c r="B70" s="33">
        <v>68</v>
      </c>
      <c r="C70" s="31" t="str">
        <f>CONCATENATE(Общая!H70," ",Общая!I70," ",Общая!J70)</f>
        <v>Пожидаев  Вадим Викторович</v>
      </c>
      <c r="D70" s="16" t="str">
        <f>Общая!F70</f>
        <v>МОУ "Лицей №22 им. Стрельцова П.В"</v>
      </c>
      <c r="E70" s="4">
        <f>Общая!V70</f>
        <v>0.59722222222222221</v>
      </c>
      <c r="F70" s="1"/>
    </row>
    <row r="71" spans="2:6" x14ac:dyDescent="0.25">
      <c r="B71" s="33">
        <v>69</v>
      </c>
      <c r="C71" s="31" t="str">
        <f>CONCATENATE(Общая!H71," ",Общая!I71," ",Общая!J71)</f>
        <v>Романова Светлана Александровна</v>
      </c>
      <c r="D71" s="16" t="str">
        <f>Общая!F71</f>
        <v>МОУ "Лицей №22 им. Стрельцова П.В"</v>
      </c>
      <c r="E71" s="4">
        <f>Общая!V71</f>
        <v>0.59722222222222221</v>
      </c>
      <c r="F71" s="1"/>
    </row>
    <row r="72" spans="2:6" x14ac:dyDescent="0.25">
      <c r="B72" s="33">
        <v>70</v>
      </c>
      <c r="C72" s="31" t="str">
        <f>CONCATENATE(Общая!H72," ",Общая!I72," ",Общая!J72)</f>
        <v xml:space="preserve">Данилова Ольга Алексеевна </v>
      </c>
      <c r="D72" s="16" t="str">
        <f>Общая!F72</f>
        <v>МОУ "Лицей №22 им. Стрельцова П.В"</v>
      </c>
      <c r="E72" s="4">
        <f>Общая!V72</f>
        <v>0.59722222222222221</v>
      </c>
      <c r="F72" s="1"/>
    </row>
    <row r="73" spans="2:6" x14ac:dyDescent="0.25">
      <c r="B73" s="33">
        <v>71</v>
      </c>
      <c r="C73" s="31" t="str">
        <f>CONCATENATE(Общая!H73," ",Общая!I73," ",Общая!J73)</f>
        <v>Ященко Виктор Николаевич</v>
      </c>
      <c r="D73" s="16" t="str">
        <f>Общая!F73</f>
        <v>АО "Архбум"</v>
      </c>
      <c r="E73" s="4">
        <f>Общая!V73</f>
        <v>0.625</v>
      </c>
      <c r="F73" s="1"/>
    </row>
    <row r="74" spans="2:6" x14ac:dyDescent="0.25">
      <c r="B74" s="33">
        <v>72</v>
      </c>
      <c r="C74" s="31" t="str">
        <f>CONCATENATE(Общая!H74," ",Общая!I74," ",Общая!J74)</f>
        <v>Ремизов Юрий Юрьевич</v>
      </c>
      <c r="D74" s="16" t="str">
        <f>Общая!F74</f>
        <v>АО "Архбум"</v>
      </c>
      <c r="E74" s="4">
        <f>Общая!V74</f>
        <v>0.625</v>
      </c>
      <c r="F74" s="1"/>
    </row>
    <row r="75" spans="2:6" x14ac:dyDescent="0.25">
      <c r="B75" s="33">
        <v>73</v>
      </c>
      <c r="C75" s="31" t="str">
        <f>CONCATENATE(Общая!H75," ",Общая!I75," ",Общая!J75)</f>
        <v>Данилова Ольга Алексеевна</v>
      </c>
      <c r="D75" s="16" t="str">
        <f>Общая!F75</f>
        <v>МОУ "Лицей № 22 им. Стрельцова П.В."</v>
      </c>
      <c r="E75" s="4">
        <f>Общая!V75</f>
        <v>0.625</v>
      </c>
      <c r="F75" s="1"/>
    </row>
    <row r="76" spans="2:6" x14ac:dyDescent="0.25">
      <c r="B76" s="33">
        <v>74</v>
      </c>
      <c r="C76" s="31" t="str">
        <f>CONCATENATE(Общая!H76," ",Общая!I76," ",Общая!J76)</f>
        <v>Пожидаев  Вадим  Викторович</v>
      </c>
      <c r="D76" s="16" t="str">
        <f>Общая!F76</f>
        <v>МОУ "Лицей № 22 им. Стрельцова П.В."</v>
      </c>
      <c r="E76" s="4">
        <f>Общая!V76</f>
        <v>0.625</v>
      </c>
      <c r="F76" s="1"/>
    </row>
    <row r="77" spans="2:6" x14ac:dyDescent="0.25">
      <c r="B77" s="33">
        <v>75</v>
      </c>
      <c r="C77" s="31" t="str">
        <f>CONCATENATE(Общая!H77," ",Общая!I77," ",Общая!J77)</f>
        <v>Кушаев Евгений Рафикович</v>
      </c>
      <c r="D77" s="16" t="str">
        <f>Общая!F77</f>
        <v>МОУ "Лицей № 22 им. Стрельцова П.В."</v>
      </c>
      <c r="E77" s="4">
        <f>Общая!V77</f>
        <v>0.625</v>
      </c>
      <c r="F77" s="1"/>
    </row>
    <row r="78" spans="2:6" x14ac:dyDescent="0.25">
      <c r="B78" s="33">
        <v>76</v>
      </c>
      <c r="C78" s="31" t="str">
        <f>CONCATENATE(Общая!H78," ",Общая!I78," ",Общая!J78)</f>
        <v>Самовдаренко Сергей Владимирович</v>
      </c>
      <c r="D78" s="16" t="str">
        <f>Общая!F78</f>
        <v>ООО "Промстройэнерго"</v>
      </c>
      <c r="E78" s="4">
        <f>Общая!V78</f>
        <v>0.625</v>
      </c>
      <c r="F78" s="1"/>
    </row>
    <row r="79" spans="2:6" x14ac:dyDescent="0.25">
      <c r="B79" s="33">
        <v>77</v>
      </c>
      <c r="C79" s="31" t="str">
        <f>CONCATENATE(Общая!H79," ",Общая!I79," ",Общая!J79)</f>
        <v>Леонтьев Анатолий Юрьевич</v>
      </c>
      <c r="D79" s="16" t="str">
        <f>Общая!F79</f>
        <v>ООО "Промстройэнерго"</v>
      </c>
      <c r="E79" s="4">
        <f>Общая!V79</f>
        <v>0.625</v>
      </c>
      <c r="F79" s="1"/>
    </row>
    <row r="80" spans="2:6" x14ac:dyDescent="0.25">
      <c r="B80" s="33">
        <v>78</v>
      </c>
      <c r="C80" s="31" t="str">
        <f>CONCATENATE(Общая!H80," ",Общая!I80," ",Общая!J80)</f>
        <v>Елецкий Сергей Владимирович</v>
      </c>
      <c r="D80" s="16" t="str">
        <f>Общая!F80</f>
        <v>МКУ ХЭС МУ</v>
      </c>
      <c r="E80" s="4">
        <f>Общая!V80</f>
        <v>0.625</v>
      </c>
      <c r="F80" s="1"/>
    </row>
    <row r="81" spans="2:6" x14ac:dyDescent="0.25">
      <c r="B81" s="33">
        <v>79</v>
      </c>
      <c r="C81" s="31" t="str">
        <f>CONCATENATE(Общая!H81," ",Общая!I81," ",Общая!J81)</f>
        <v>Моисеева Инесса Геннадьевна</v>
      </c>
      <c r="D81" s="16" t="str">
        <f>Общая!F81</f>
        <v>МКУ ХЭС МУ</v>
      </c>
      <c r="E81" s="4">
        <f>Общая!V81</f>
        <v>0.625</v>
      </c>
      <c r="F81" s="1"/>
    </row>
    <row r="82" spans="2:6" x14ac:dyDescent="0.25">
      <c r="B82" s="33">
        <v>80</v>
      </c>
      <c r="C82" s="31" t="str">
        <f>CONCATENATE(Общая!H82," ",Общая!I82," ",Общая!J82)</f>
        <v>Миронкина Ирина Владимировна</v>
      </c>
      <c r="D82" s="16" t="str">
        <f>Общая!F82</f>
        <v>МКУ ХЭС МУ</v>
      </c>
      <c r="E82" s="4">
        <f>Общая!V82</f>
        <v>0.625</v>
      </c>
      <c r="F82" s="1"/>
    </row>
    <row r="83" spans="2:6" x14ac:dyDescent="0.25">
      <c r="B83" s="33">
        <v>81</v>
      </c>
      <c r="C83" s="31" t="str">
        <f>CONCATENATE(Общая!H83," ",Общая!I83," ",Общая!J83)</f>
        <v>Милюков Виктор Викторович</v>
      </c>
      <c r="D83" s="16" t="str">
        <f>Общая!F83</f>
        <v>МКУ ХЭС МУ</v>
      </c>
      <c r="E83" s="4">
        <f>Общая!V83</f>
        <v>0.65277777777777779</v>
      </c>
      <c r="F83" s="1"/>
    </row>
    <row r="84" spans="2:6" x14ac:dyDescent="0.25">
      <c r="B84" s="33">
        <v>82</v>
      </c>
      <c r="C84" s="31" t="str">
        <f>CONCATENATE(Общая!H84," ",Общая!I84," ",Общая!J84)</f>
        <v>Горбатова Ольга Александровна</v>
      </c>
      <c r="D84" s="16" t="str">
        <f>Общая!F84</f>
        <v>МКУ ХЭС МУ</v>
      </c>
      <c r="E84" s="4">
        <f>Общая!V84</f>
        <v>0.65277777777777779</v>
      </c>
      <c r="F84" s="1"/>
    </row>
    <row r="85" spans="2:6" ht="31.5" x14ac:dyDescent="0.25">
      <c r="B85" s="33">
        <v>83</v>
      </c>
      <c r="C85" s="31" t="str">
        <f>CONCATENATE(Общая!H85," ",Общая!I85," ",Общая!J85)</f>
        <v>Метликин Андрей Юрьевич</v>
      </c>
      <c r="D85" s="16" t="str">
        <f>Общая!F85</f>
        <v>Общество с Ограниченной Ответственностью "Трансформер"</v>
      </c>
      <c r="E85" s="4">
        <f>Общая!V85</f>
        <v>0.65277777777777779</v>
      </c>
      <c r="F85" s="1"/>
    </row>
    <row r="86" spans="2:6" ht="31.5" x14ac:dyDescent="0.25">
      <c r="B86" s="33">
        <v>84</v>
      </c>
      <c r="C86" s="31" t="str">
        <f>CONCATENATE(Общая!H86," ",Общая!I86," ",Общая!J86)</f>
        <v>Демин Владимир  Михайлович</v>
      </c>
      <c r="D86" s="16" t="str">
        <f>Общая!F86</f>
        <v>Общество с Ограниченной Ответственностью "Трансформер"</v>
      </c>
      <c r="E86" s="4">
        <f>Общая!V86</f>
        <v>0.65277777777777779</v>
      </c>
      <c r="F86" s="1"/>
    </row>
    <row r="87" spans="2:6" x14ac:dyDescent="0.25">
      <c r="B87" s="33">
        <v>85</v>
      </c>
      <c r="C87" s="31" t="str">
        <f>CONCATENATE(Общая!H87," ",Общая!I87," ",Общая!J87)</f>
        <v>Костин Илья Владимирович</v>
      </c>
      <c r="D87" s="16" t="str">
        <f>Общая!F87</f>
        <v>ООО "ПСК "Атлант-Парк"</v>
      </c>
      <c r="E87" s="4">
        <f>Общая!V87</f>
        <v>0.65277777777777779</v>
      </c>
      <c r="F87" s="1"/>
    </row>
    <row r="88" spans="2:6" x14ac:dyDescent="0.25">
      <c r="B88" s="33">
        <v>86</v>
      </c>
      <c r="C88" s="31" t="str">
        <f>CONCATENATE(Общая!H88," ",Общая!I88," ",Общая!J88)</f>
        <v>Папилин Николай Михайлович</v>
      </c>
      <c r="D88" s="16" t="str">
        <f>Общая!F88</f>
        <v>ООО "Домодедовский Пивоваренный Завод"</v>
      </c>
      <c r="E88" s="4">
        <f>Общая!V88</f>
        <v>0.65277777777777779</v>
      </c>
      <c r="F88" s="1"/>
    </row>
    <row r="89" spans="2:6" x14ac:dyDescent="0.25">
      <c r="B89" s="33">
        <v>87</v>
      </c>
      <c r="C89" s="31" t="str">
        <f>CONCATENATE(Общая!H89," ",Общая!I89," ",Общая!J89)</f>
        <v>Осадчий Алексей Александрович</v>
      </c>
      <c r="D89" s="16" t="str">
        <f>Общая!F89</f>
        <v>ООО "Домодедовский Пивоваренный Завод"</v>
      </c>
      <c r="E89" s="4">
        <f>Общая!V89</f>
        <v>0.65277777777777779</v>
      </c>
      <c r="F89" s="1"/>
    </row>
    <row r="90" spans="2:6" x14ac:dyDescent="0.25">
      <c r="B90" s="33">
        <v>88</v>
      </c>
      <c r="C90" s="31" t="str">
        <f>CONCATENATE(Общая!H90," ",Общая!I90," ",Общая!J90)</f>
        <v>Коновалов Валерий Иванович</v>
      </c>
      <c r="D90" s="16" t="str">
        <f>Общая!F90</f>
        <v>ООО "МАЙ" </v>
      </c>
      <c r="E90" s="4">
        <f>Общая!V90</f>
        <v>0.65277777777777779</v>
      </c>
      <c r="F90" s="1"/>
    </row>
    <row r="91" spans="2:6" x14ac:dyDescent="0.25">
      <c r="B91" s="33">
        <v>89</v>
      </c>
      <c r="C91" s="31" t="str">
        <f>CONCATENATE(Общая!H91," ",Общая!I91," ",Общая!J91)</f>
        <v>Зуев Владимир Петрович</v>
      </c>
      <c r="D91" s="16" t="str">
        <f>Общая!F91</f>
        <v>ООО "МАЙ" </v>
      </c>
      <c r="E91" s="4">
        <f>Общая!V91</f>
        <v>0.65277777777777779</v>
      </c>
      <c r="F91" s="1"/>
    </row>
    <row r="92" spans="2:6" x14ac:dyDescent="0.25">
      <c r="B92" s="33">
        <v>90</v>
      </c>
      <c r="C92" s="31" t="str">
        <f>CONCATENATE(Общая!H92," ",Общая!I92," ",Общая!J92)</f>
        <v>Красников Вадим Александрович</v>
      </c>
      <c r="D92" s="16" t="str">
        <f>Общая!F92</f>
        <v>ООО "Цэм-в"</v>
      </c>
      <c r="E92" s="4">
        <f>Общая!V92</f>
        <v>0.65277777777777779</v>
      </c>
      <c r="F92" s="1"/>
    </row>
    <row r="93" spans="2:6" x14ac:dyDescent="0.25">
      <c r="B93" s="33">
        <v>91</v>
      </c>
      <c r="C93" s="31" t="str">
        <f>CONCATENATE(Общая!H93," ",Общая!I93," ",Общая!J93)</f>
        <v>Дуденко  Роман Владимирович</v>
      </c>
      <c r="D93" s="16" t="str">
        <f>Общая!F93</f>
        <v>АО "СМПП"</v>
      </c>
      <c r="E93" s="4">
        <f>Общая!V93</f>
        <v>0.65277777777777779</v>
      </c>
      <c r="F93" s="1"/>
    </row>
    <row r="94" spans="2:6" x14ac:dyDescent="0.25">
      <c r="B94" s="33">
        <v>92</v>
      </c>
      <c r="C94" s="31" t="str">
        <f>CONCATENATE(Общая!H94," ",Общая!I94," ",Общая!J94)</f>
        <v>Гудилов Сергей Александрович</v>
      </c>
      <c r="D94" s="16" t="str">
        <f>Общая!F94</f>
        <v>АО "СМПП"</v>
      </c>
      <c r="E94" s="4">
        <f>Общая!V94</f>
        <v>0.65277777777777779</v>
      </c>
      <c r="F94" s="1"/>
    </row>
    <row r="95" spans="2:6" x14ac:dyDescent="0.25">
      <c r="B95" s="33">
        <v>93</v>
      </c>
      <c r="C95" s="31" t="str">
        <f>CONCATENATE(Общая!H95," ",Общая!I95," ",Общая!J95)</f>
        <v>Авилов Станислав Валерьевич</v>
      </c>
      <c r="D95" s="16" t="str">
        <f>Общая!F95</f>
        <v>АО "СМПП"</v>
      </c>
      <c r="E95" s="4">
        <f>Общая!V95</f>
        <v>0.68055555555555547</v>
      </c>
      <c r="F95" s="1"/>
    </row>
    <row r="96" spans="2:6" x14ac:dyDescent="0.25">
      <c r="B96" s="33">
        <v>94</v>
      </c>
      <c r="C96" s="31" t="str">
        <f>CONCATENATE(Общая!H96," ",Общая!I96," ",Общая!J96)</f>
        <v>Агапов Виктор Иванович</v>
      </c>
      <c r="D96" s="16" t="str">
        <f>Общая!F96</f>
        <v>АО "СМПП"</v>
      </c>
      <c r="E96" s="4">
        <f>Общая!V96</f>
        <v>0.68055555555555547</v>
      </c>
      <c r="F96" s="1"/>
    </row>
    <row r="97" spans="2:6" x14ac:dyDescent="0.25">
      <c r="B97" s="33">
        <v>95</v>
      </c>
      <c r="C97" s="31" t="str">
        <f>CONCATENATE(Общая!H97," ",Общая!I97," ",Общая!J97)</f>
        <v>Порошков Сергей Анатольевич</v>
      </c>
      <c r="D97" s="16" t="str">
        <f>Общая!F97</f>
        <v>АО "СМПП"</v>
      </c>
      <c r="E97" s="4">
        <f>Общая!V97</f>
        <v>0.68055555555555547</v>
      </c>
      <c r="F97" s="1"/>
    </row>
    <row r="98" spans="2:6" x14ac:dyDescent="0.25">
      <c r="B98" s="33">
        <v>96</v>
      </c>
      <c r="C98" s="31" t="str">
        <f>CONCATENATE(Общая!H98," ",Общая!I98," ",Общая!J98)</f>
        <v>Нигаметзянова Наталья Юрьевна</v>
      </c>
      <c r="D98" s="16" t="str">
        <f>Общая!F98</f>
        <v>АО "СМПП"</v>
      </c>
      <c r="E98" s="4">
        <f>Общая!V98</f>
        <v>0.68055555555555547</v>
      </c>
      <c r="F98" s="1"/>
    </row>
    <row r="99" spans="2:6" x14ac:dyDescent="0.25">
      <c r="B99" s="33">
        <v>97</v>
      </c>
      <c r="C99" s="31" t="str">
        <f>CONCATENATE(Общая!H99," ",Общая!I99," ",Общая!J99)</f>
        <v>Давыдов Андрей Сергеевич</v>
      </c>
      <c r="D99" s="16" t="str">
        <f>Общая!F99</f>
        <v>АО "МТТС"</v>
      </c>
      <c r="E99" s="4">
        <f>Общая!V99</f>
        <v>0.68055555555555547</v>
      </c>
      <c r="F99" s="1"/>
    </row>
    <row r="100" spans="2:6" x14ac:dyDescent="0.25">
      <c r="B100" s="33">
        <v>98</v>
      </c>
      <c r="C100" s="31" t="str">
        <f>CONCATENATE(Общая!H100," ",Общая!I100," ",Общая!J100)</f>
        <v>Петухов Виталий  Константинович</v>
      </c>
      <c r="D100" s="16" t="str">
        <f>Общая!F100</f>
        <v>АО "МТТС"</v>
      </c>
      <c r="E100" s="4">
        <f>Общая!V100</f>
        <v>0.68055555555555547</v>
      </c>
      <c r="F100" s="1"/>
    </row>
    <row r="101" spans="2:6" x14ac:dyDescent="0.25">
      <c r="B101" s="33">
        <v>99</v>
      </c>
      <c r="C101" s="31" t="str">
        <f>CONCATENATE(Общая!H101," ",Общая!I101," ",Общая!J101)</f>
        <v>Бигвава Альберт Николаевич</v>
      </c>
      <c r="D101" s="16" t="str">
        <f>Общая!F101</f>
        <v>АО "МТТС"</v>
      </c>
      <c r="E101" s="4">
        <f>Общая!V101</f>
        <v>0.68055555555555547</v>
      </c>
      <c r="F101" s="1"/>
    </row>
    <row r="102" spans="2:6" ht="31.5" x14ac:dyDescent="0.25">
      <c r="B102" s="33">
        <v>100</v>
      </c>
      <c r="C102" s="31" t="str">
        <f>CONCATENATE(Общая!H102," ",Общая!I102," ",Общая!J102)</f>
        <v>Бородкин Антон Александрович</v>
      </c>
      <c r="D102" s="16" t="str">
        <f>Общая!F102</f>
        <v>ООО "Торгово-Производственный Комплекс Беседы" </v>
      </c>
      <c r="E102" s="4">
        <f>Общая!V102</f>
        <v>0.68055555555555547</v>
      </c>
      <c r="F102" s="33"/>
    </row>
    <row r="103" spans="2:6" x14ac:dyDescent="0.25">
      <c r="B103" s="33">
        <v>101</v>
      </c>
      <c r="C103" s="31" t="str">
        <f>CONCATENATE(Общая!H103," ",Общая!I103," ",Общая!J103)</f>
        <v>Михальчишин Олег Сергеевич</v>
      </c>
      <c r="D103" s="16" t="str">
        <f>Общая!F103</f>
        <v>ООО "Мидэк Альянс"</v>
      </c>
      <c r="E103" s="4">
        <f>Общая!V103</f>
        <v>0.68055555555555547</v>
      </c>
    </row>
    <row r="104" spans="2:6" x14ac:dyDescent="0.25">
      <c r="B104" s="33">
        <v>102</v>
      </c>
      <c r="C104" s="31" t="str">
        <f>CONCATENATE(Общая!H104," ",Общая!I104," ",Общая!J104)</f>
        <v>Пшенко Владимир Петрович</v>
      </c>
      <c r="D104" s="16" t="str">
        <f>Общая!F104</f>
        <v>ООО "Мидэк Альянс"</v>
      </c>
      <c r="E104" s="4">
        <f>Общая!V104</f>
        <v>0.68055555555555547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3"/>
  <sheetViews>
    <sheetView view="pageBreakPreview" zoomScale="85" zoomScaleNormal="80" zoomScaleSheetLayoutView="85" workbookViewId="0">
      <selection activeCell="D10" sqref="D10"/>
    </sheetView>
  </sheetViews>
  <sheetFormatPr defaultRowHeight="15.75" x14ac:dyDescent="0.25"/>
  <cols>
    <col min="1" max="1" width="1.7109375" style="2" customWidth="1"/>
    <col min="2" max="2" width="4.7109375" style="2" customWidth="1"/>
    <col min="3" max="3" width="49" style="2" customWidth="1"/>
    <col min="4" max="4" width="25.85546875" style="2" customWidth="1"/>
    <col min="5" max="5" width="20.7109375" style="2" customWidth="1"/>
    <col min="6" max="6" width="40.7109375" style="2" customWidth="1"/>
    <col min="7" max="7" width="14" style="2" customWidth="1"/>
    <col min="8" max="8" width="20.7109375" style="2" customWidth="1"/>
    <col min="9" max="9" width="21.140625" style="2" customWidth="1"/>
    <col min="10" max="16384" width="9.140625" style="2"/>
  </cols>
  <sheetData>
    <row r="2" spans="2:8" s="46" customFormat="1" ht="27.75" x14ac:dyDescent="0.25">
      <c r="C2" s="47" t="s">
        <v>103</v>
      </c>
      <c r="D2" s="48"/>
      <c r="E2" s="48"/>
      <c r="F2" s="48"/>
      <c r="G2" s="48"/>
      <c r="H2" s="48"/>
    </row>
    <row r="4" spans="2:8" ht="95.25" customHeight="1" x14ac:dyDescent="0.25">
      <c r="B4" s="34" t="s">
        <v>7</v>
      </c>
      <c r="C4" s="34" t="s">
        <v>99</v>
      </c>
      <c r="D4" s="34" t="s">
        <v>104</v>
      </c>
      <c r="E4" s="34" t="s">
        <v>100</v>
      </c>
      <c r="F4" s="34" t="s">
        <v>105</v>
      </c>
      <c r="G4" s="34" t="s">
        <v>101</v>
      </c>
      <c r="H4" s="34" t="s">
        <v>102</v>
      </c>
    </row>
    <row r="5" spans="2:8" ht="50.1" customHeight="1" x14ac:dyDescent="0.25">
      <c r="B5" s="33">
        <v>1</v>
      </c>
      <c r="C5" s="31" t="str">
        <f>CONCATENATE(Общая!H3," ",Общая!I3," ",Общая!J3,", ",Общая!L3,", ",Общая!M3)</f>
        <v xml:space="preserve">Жабин Алексей Викторович, главный энергетик, </v>
      </c>
      <c r="D5" s="16" t="str">
        <f>CONCATENATE(Общая!P3)</f>
        <v>-</v>
      </c>
      <c r="E5" s="16" t="str">
        <f>CONCATENATE(TEXT(Общая!U3,"ДД.ММ.ГГГГ"),", ",Общая!N3)</f>
        <v>22.12.2021, первичная</v>
      </c>
      <c r="F5" s="33"/>
      <c r="G5" s="33"/>
      <c r="H5" s="33"/>
    </row>
    <row r="6" spans="2:8" ht="50.1" customHeight="1" x14ac:dyDescent="0.25">
      <c r="B6" s="33">
        <v>2</v>
      </c>
      <c r="C6" s="31" t="str">
        <f>CONCATENATE(Общая!H4," ",Общая!I4," ",Общая!J4,", ",Общая!L4,", ",Общая!M4)</f>
        <v xml:space="preserve">Конончук Вадим Федорович, инженер-проектировщик слаботочных систем, </v>
      </c>
      <c r="D6" s="16" t="str">
        <f>CONCATENATE(Общая!P4)</f>
        <v>06.11.2019, удовл.,  III гр до 1000 В</v>
      </c>
      <c r="E6" s="16" t="str">
        <f>CONCATENATE(TEXT(Общая!U4,"ДД.ММ.ГГГГ"),", ",Общая!N4)</f>
        <v>22.12.2021, очередная</v>
      </c>
      <c r="F6" s="33"/>
      <c r="G6" s="33"/>
      <c r="H6" s="33"/>
    </row>
    <row r="7" spans="2:8" ht="50.1" customHeight="1" x14ac:dyDescent="0.25">
      <c r="B7" s="33">
        <v>3</v>
      </c>
      <c r="C7" s="31" t="str">
        <f>CONCATENATE(Общая!H5," ",Общая!I5," ",Общая!J5,", ",Общая!L5,", ",Общая!M5)</f>
        <v xml:space="preserve">Нянина Людмила Анатольевна, учитель физики, </v>
      </c>
      <c r="D7" s="16" t="str">
        <f>CONCATENATE(Общая!P5)</f>
        <v>26.03.2020, удовл.,  II гр до 1000 В</v>
      </c>
      <c r="E7" s="16" t="str">
        <f>CONCATENATE(TEXT(Общая!U5,"ДД.ММ.ГГГГ"),", ",Общая!N5)</f>
        <v>22.12.2021, очередная</v>
      </c>
      <c r="F7" s="33"/>
      <c r="G7" s="33"/>
      <c r="H7" s="33"/>
    </row>
    <row r="8" spans="2:8" ht="50.1" customHeight="1" x14ac:dyDescent="0.25">
      <c r="B8" s="33">
        <v>4</v>
      </c>
      <c r="C8" s="31" t="str">
        <f>CONCATENATE(Общая!H6," ",Общая!I6," ",Общая!J6,", ",Общая!L6,", ",Общая!M6)</f>
        <v xml:space="preserve">Холомкин Евгений Николаевич, главный инженер, </v>
      </c>
      <c r="D8" s="16" t="str">
        <f>CONCATENATE(Общая!P6)</f>
        <v>16.10.2020, удовл., V до и выше 1000 В</v>
      </c>
      <c r="E8" s="16" t="str">
        <f>CONCATENATE(TEXT(Общая!U6,"ДД.ММ.ГГГГ"),", ",Общая!N6)</f>
        <v>22.12.2021, очередная</v>
      </c>
      <c r="F8" s="33"/>
      <c r="G8" s="33"/>
      <c r="H8" s="33"/>
    </row>
    <row r="9" spans="2:8" ht="50.1" customHeight="1" x14ac:dyDescent="0.25">
      <c r="B9" s="33">
        <v>5</v>
      </c>
      <c r="C9" s="31" t="str">
        <f>CONCATENATE(Общая!H7," ",Общая!I7," ",Общая!J7,", ",Общая!L7,", ",Общая!M7)</f>
        <v xml:space="preserve">Иванов Евгений Николаевич, начальник электротехнической лаборатории, </v>
      </c>
      <c r="D9" s="16" t="str">
        <f>CONCATENATE(Общая!P7)</f>
        <v>16.10.2020, удовл., V до и выше 1000 В</v>
      </c>
      <c r="E9" s="16" t="str">
        <f>CONCATENATE(TEXT(Общая!U7,"ДД.ММ.ГГГГ"),", ",Общая!N7)</f>
        <v>22.12.2021, очередная</v>
      </c>
      <c r="F9" s="33"/>
      <c r="G9" s="33"/>
      <c r="H9" s="33"/>
    </row>
    <row r="10" spans="2:8" ht="50.1" customHeight="1" x14ac:dyDescent="0.25">
      <c r="B10" s="33">
        <v>6</v>
      </c>
      <c r="C10" s="31" t="str">
        <f>CONCATENATE(Общая!H8," ",Общая!I8," ",Общая!J8,", ",Общая!L8,", ",Общая!M8)</f>
        <v xml:space="preserve">Зейналов Вадим Надирович, прораб, </v>
      </c>
      <c r="D10" s="16" t="str">
        <f>CONCATENATE(Общая!P8)</f>
        <v>16.10.2020, удовл., V до и выше 1000 В</v>
      </c>
      <c r="E10" s="16" t="str">
        <f>CONCATENATE(TEXT(Общая!U8,"ДД.ММ.ГГГГ"),", ",Общая!N8)</f>
        <v>22.12.2021, очередная</v>
      </c>
      <c r="F10" s="33"/>
      <c r="G10" s="33"/>
      <c r="H10" s="33"/>
    </row>
    <row r="11" spans="2:8" ht="50.1" customHeight="1" x14ac:dyDescent="0.25">
      <c r="B11" s="33">
        <v>7</v>
      </c>
      <c r="C11" s="31" t="str">
        <f>CONCATENATE(Общая!H9," ",Общая!I9," ",Общая!J9,", ",Общая!L9,", ",Общая!M9)</f>
        <v xml:space="preserve">Бобков Роман Игоревич, мастер по испытаниям и измерениям, </v>
      </c>
      <c r="D11" s="16" t="str">
        <f>CONCATENATE(Общая!P9)</f>
        <v>16.10.2020, удовл., V до и выше 1000 В</v>
      </c>
      <c r="E11" s="16" t="str">
        <f>CONCATENATE(TEXT(Общая!U9,"ДД.ММ.ГГГГ"),", ",Общая!N9)</f>
        <v>22.12.2021, очередная</v>
      </c>
      <c r="F11" s="33"/>
      <c r="G11" s="33"/>
      <c r="H11" s="33"/>
    </row>
    <row r="12" spans="2:8" ht="50.1" customHeight="1" x14ac:dyDescent="0.25">
      <c r="B12" s="33">
        <v>8</v>
      </c>
      <c r="C12" s="31" t="str">
        <f>CONCATENATE(Общая!H10," ",Общая!I10," ",Общая!J10,", ",Общая!L10,", ",Общая!M10)</f>
        <v xml:space="preserve">Белобоков Евгений Валерьевич, прораб, </v>
      </c>
      <c r="D12" s="16" t="str">
        <f>CONCATENATE(Общая!P10)</f>
        <v>16.10.2020, удовл., V до и выше 1000 В</v>
      </c>
      <c r="E12" s="16" t="str">
        <f>CONCATENATE(TEXT(Общая!U10,"ДД.ММ.ГГГГ"),", ",Общая!N10)</f>
        <v>22.12.2021, очередная</v>
      </c>
      <c r="F12" s="33"/>
      <c r="G12" s="33"/>
      <c r="H12" s="33"/>
    </row>
    <row r="13" spans="2:8" ht="50.1" customHeight="1" x14ac:dyDescent="0.25">
      <c r="B13" s="33">
        <v>9</v>
      </c>
      <c r="C13" s="31" t="str">
        <f>CONCATENATE(Общая!H11," ",Общая!I11," ",Общая!J11,", ",Общая!L11,", ",Общая!M11)</f>
        <v xml:space="preserve">Чистов Вадим Евгеньевич, инженер-электрик, </v>
      </c>
      <c r="D13" s="16" t="str">
        <f>CONCATENATE(Общая!P11)</f>
        <v>20.10.2020, удовл., IV до и выше 1000 В</v>
      </c>
      <c r="E13" s="16" t="str">
        <f>CONCATENATE(TEXT(Общая!U11,"ДД.ММ.ГГГГ"),", ",Общая!N11)</f>
        <v>22.12.2021, очередная</v>
      </c>
      <c r="F13" s="33"/>
      <c r="G13" s="33"/>
      <c r="H13" s="33"/>
    </row>
    <row r="14" spans="2:8" ht="50.1" customHeight="1" x14ac:dyDescent="0.25">
      <c r="B14" s="33">
        <v>10</v>
      </c>
      <c r="C14" s="31" t="str">
        <f>CONCATENATE(Общая!H12," ",Общая!I12," ",Общая!J12,", ",Общая!L12,", ",Общая!M12)</f>
        <v xml:space="preserve">Ефимов Сергей Сергеевич, инженер-электрик, </v>
      </c>
      <c r="D14" s="16" t="str">
        <f>CONCATENATE(Общая!P12)</f>
        <v>20.10.2020, удовл., IV до и выше 1000 В</v>
      </c>
      <c r="E14" s="16" t="str">
        <f>CONCATENATE(TEXT(Общая!U12,"ДД.ММ.ГГГГ"),", ",Общая!N12)</f>
        <v>22.12.2021, очередная</v>
      </c>
      <c r="F14" s="33"/>
      <c r="G14" s="33"/>
      <c r="H14" s="33"/>
    </row>
    <row r="15" spans="2:8" ht="50.1" customHeight="1" x14ac:dyDescent="0.25">
      <c r="B15" s="33">
        <v>11</v>
      </c>
      <c r="C15" s="31" t="str">
        <f>CONCATENATE(Общая!H13," ",Общая!I13," ",Общая!J13,", ",Общая!L13,", ",Общая!M13)</f>
        <v xml:space="preserve">Мошаров Валерий Викторович, начальник отдела технического контроля, </v>
      </c>
      <c r="D15" s="16" t="str">
        <f>CONCATENATE(Общая!P13)</f>
        <v>20.10.2020, удовл., V до и выше 1000 В</v>
      </c>
      <c r="E15" s="16" t="str">
        <f>CONCATENATE(TEXT(Общая!U13,"ДД.ММ.ГГГГ"),", ",Общая!N13)</f>
        <v>22.12.2021, очередная</v>
      </c>
      <c r="F15" s="33"/>
      <c r="G15" s="33"/>
      <c r="H15" s="33"/>
    </row>
    <row r="16" spans="2:8" ht="50.1" customHeight="1" x14ac:dyDescent="0.25">
      <c r="B16" s="33">
        <v>12</v>
      </c>
      <c r="C16" s="31" t="str">
        <f>CONCATENATE(Общая!H14," ",Общая!I14," ",Общая!J14,", ",Общая!L14,", ",Общая!M14)</f>
        <v xml:space="preserve">Чистова Светлана Григорьевна, инженер по ОТ и ТБ, </v>
      </c>
      <c r="D16" s="16" t="str">
        <f>CONCATENATE(Общая!P14)</f>
        <v>14.08.2017, удовл, IV до 1000 В</v>
      </c>
      <c r="E16" s="16" t="str">
        <f>CONCATENATE(TEXT(Общая!U14,"ДД.ММ.ГГГГ"),", ",Общая!N14)</f>
        <v>22.12.2021, очередная</v>
      </c>
      <c r="F16" s="33"/>
      <c r="G16" s="33"/>
      <c r="H16" s="33"/>
    </row>
    <row r="17" spans="2:8" ht="50.1" customHeight="1" x14ac:dyDescent="0.25">
      <c r="B17" s="33">
        <v>13</v>
      </c>
      <c r="C17" s="31" t="str">
        <f>CONCATENATE(Общая!H15," ",Общая!I15," ",Общая!J15,", ",Общая!L15,", ",Общая!M15)</f>
        <v xml:space="preserve">Курлович Александр Григорьевич, специалист по ОТ, </v>
      </c>
      <c r="D17" s="16" t="str">
        <f>CONCATENATE(Общая!P15)</f>
        <v>09.12.2020, удовл., IV до и выше 1000 В</v>
      </c>
      <c r="E17" s="16" t="str">
        <f>CONCATENATE(TEXT(Общая!U15,"ДД.ММ.ГГГГ"),", ",Общая!N15)</f>
        <v>22.12.2021, внеочередная</v>
      </c>
      <c r="F17" s="33"/>
      <c r="G17" s="33"/>
      <c r="H17" s="33"/>
    </row>
    <row r="18" spans="2:8" ht="50.1" customHeight="1" x14ac:dyDescent="0.25">
      <c r="B18" s="33">
        <v>14</v>
      </c>
      <c r="C18" s="31" t="str">
        <f>CONCATENATE(Общая!H16," ",Общая!I16," ",Общая!J16,", ",Общая!L16,", ",Общая!M16)</f>
        <v xml:space="preserve">Павлов Николай Викторович, заместитель главного энергетика, </v>
      </c>
      <c r="D18" s="16" t="str">
        <f>CONCATENATE(Общая!P16)</f>
        <v>24.12.2020, удовл., V до и выше 1000 В</v>
      </c>
      <c r="E18" s="16" t="str">
        <f>CONCATENATE(TEXT(Общая!U16,"ДД.ММ.ГГГГ"),", ",Общая!N16)</f>
        <v>22.12.2021, очередная</v>
      </c>
      <c r="F18" s="33"/>
      <c r="G18" s="33"/>
      <c r="H18" s="33"/>
    </row>
    <row r="19" spans="2:8" ht="50.1" customHeight="1" x14ac:dyDescent="0.25">
      <c r="B19" s="33">
        <v>15</v>
      </c>
      <c r="C19" s="31" t="str">
        <f>CONCATENATE(Общая!H17," ",Общая!I17," ",Общая!J17,", ",Общая!L17,", ",Общая!M17)</f>
        <v xml:space="preserve">Прокофьев Олег Викторович, главный энергетик, </v>
      </c>
      <c r="D19" s="16" t="str">
        <f>CONCATENATE(Общая!P17)</f>
        <v>09.12.2020, удовл., V до и выше 1000 В</v>
      </c>
      <c r="E19" s="16" t="str">
        <f>CONCATENATE(TEXT(Общая!U17,"ДД.ММ.ГГГГ"),", ",Общая!N17)</f>
        <v>22.12.2021, очередная</v>
      </c>
      <c r="F19" s="33"/>
      <c r="G19" s="33"/>
      <c r="H19" s="33"/>
    </row>
    <row r="20" spans="2:8" ht="50.1" customHeight="1" x14ac:dyDescent="0.25">
      <c r="B20" s="33">
        <v>16</v>
      </c>
      <c r="C20" s="31" t="str">
        <f>CONCATENATE(Общая!H18," ",Общая!I18," ",Общая!J18,", ",Общая!L18,", ",Общая!M18)</f>
        <v xml:space="preserve">Шостак Владимир Александрович, заместитель главного энергетика, </v>
      </c>
      <c r="D20" s="16" t="str">
        <f>CONCATENATE(Общая!P18)</f>
        <v>09.12.2020, удовл., V до и выше 1000 В</v>
      </c>
      <c r="E20" s="16" t="str">
        <f>CONCATENATE(TEXT(Общая!U18,"ДД.ММ.ГГГГ"),", ",Общая!N18)</f>
        <v>22.12.2021, очередная</v>
      </c>
      <c r="F20" s="33"/>
      <c r="G20" s="33"/>
      <c r="H20" s="33"/>
    </row>
    <row r="21" spans="2:8" ht="50.1" customHeight="1" x14ac:dyDescent="0.25">
      <c r="B21" s="33">
        <v>17</v>
      </c>
      <c r="C21" s="31" t="str">
        <f>CONCATENATE(Общая!H19," ",Общая!I19," ",Общая!J19,", ",Общая!L19,", ",Общая!M19)</f>
        <v xml:space="preserve">Степченко Алексей Васильевич, начальник электротехнической лаборатории, </v>
      </c>
      <c r="D21" s="16" t="str">
        <f>CONCATENATE(Общая!P19)</f>
        <v>09.12.2020, удовл., V до и выше 1000 В</v>
      </c>
      <c r="E21" s="16" t="str">
        <f>CONCATENATE(TEXT(Общая!U19,"ДД.ММ.ГГГГ"),", ",Общая!N19)</f>
        <v>22.12.2021, очередная</v>
      </c>
      <c r="F21" s="33"/>
      <c r="G21" s="33"/>
      <c r="H21" s="33"/>
    </row>
    <row r="22" spans="2:8" ht="50.1" customHeight="1" x14ac:dyDescent="0.25">
      <c r="B22" s="33">
        <v>18</v>
      </c>
      <c r="C22" s="31" t="str">
        <f>CONCATENATE(Общая!H20," ",Общая!I20," ",Общая!J20,", ",Общая!L20,", ",Общая!M20)</f>
        <v xml:space="preserve">Анохин Андрей Владимирович, Инженер КИПиА, </v>
      </c>
      <c r="D22" s="16" t="str">
        <f>CONCATENATE(Общая!P20)</f>
        <v xml:space="preserve">28.01.2021 удовл., IV до  1000 В </v>
      </c>
      <c r="E22" s="16" t="str">
        <f>CONCATENATE(TEXT(Общая!U20,"ДД.ММ.ГГГГ"),", ",Общая!N20)</f>
        <v>22.12.2021, внеочередная</v>
      </c>
      <c r="F22" s="33"/>
      <c r="G22" s="33"/>
      <c r="H22" s="33"/>
    </row>
    <row r="23" spans="2:8" ht="50.1" customHeight="1" x14ac:dyDescent="0.25">
      <c r="B23" s="33">
        <v>19</v>
      </c>
      <c r="C23" s="31" t="str">
        <f>CONCATENATE(Общая!H21," ",Общая!I21," ",Общая!J21,", ",Общая!L21,", ",Общая!M21)</f>
        <v xml:space="preserve">Широков  Роман Борисович, Главный инженер-электромеханик, </v>
      </c>
      <c r="D23" s="16" t="str">
        <f>CONCATENATE(Общая!P21)</f>
        <v xml:space="preserve">04.12.2020 удовл., V до и выше  1000 В </v>
      </c>
      <c r="E23" s="16" t="str">
        <f>CONCATENATE(TEXT(Общая!U21,"ДД.ММ.ГГГГ"),", ",Общая!N21)</f>
        <v>22.12.2021, очередная</v>
      </c>
      <c r="F23" s="33"/>
      <c r="G23" s="33"/>
      <c r="H23" s="33"/>
    </row>
    <row r="24" spans="2:8" ht="50.1" customHeight="1" x14ac:dyDescent="0.25">
      <c r="B24" s="33">
        <v>20</v>
      </c>
      <c r="C24" s="31" t="str">
        <f>CONCATENATE(Общая!H22," ",Общая!I22," ",Общая!J22,", ",Общая!L22,", ",Общая!M22)</f>
        <v xml:space="preserve">Веснин Алексей Дмитриевич, Инженер КИПиА, </v>
      </c>
      <c r="D24" s="16" t="str">
        <f>CONCATENATE(Общая!P22)</f>
        <v xml:space="preserve">04.12.2020 удовл., V до и выше  1000 В </v>
      </c>
      <c r="E24" s="16" t="str">
        <f>CONCATENATE(TEXT(Общая!U22,"ДД.ММ.ГГГГ"),", ",Общая!N22)</f>
        <v>22.12.2021, очередная</v>
      </c>
      <c r="F24" s="33"/>
      <c r="G24" s="33"/>
      <c r="H24" s="33"/>
    </row>
    <row r="25" spans="2:8" ht="50.1" customHeight="1" x14ac:dyDescent="0.25">
      <c r="B25" s="33">
        <v>21</v>
      </c>
      <c r="C25" s="31" t="str">
        <f>CONCATENATE(Общая!H23," ",Общая!I23," ",Общая!J23,", ",Общая!L23,", ",Общая!M23)</f>
        <v xml:space="preserve">Горчаков Владимир Николаевич, Руководитель инженернотехнической службы, </v>
      </c>
      <c r="D25" s="16" t="str">
        <f>CONCATENATE(Общая!P23)</f>
        <v xml:space="preserve">04.12.2020 удовл., IV до и выше  1000 В </v>
      </c>
      <c r="E25" s="16" t="str">
        <f>CONCATENATE(TEXT(Общая!U23,"ДД.ММ.ГГГГ"),", ",Общая!N23)</f>
        <v>22.12.2021, очередная</v>
      </c>
      <c r="F25" s="33"/>
      <c r="G25" s="33"/>
      <c r="H25" s="33"/>
    </row>
    <row r="26" spans="2:8" ht="50.1" customHeight="1" x14ac:dyDescent="0.25">
      <c r="B26" s="33">
        <v>22</v>
      </c>
      <c r="C26" s="31" t="str">
        <f>CONCATENATE(Общая!H24," ",Общая!I24," ",Общая!J24,", ",Общая!L24,", ",Общая!M24)</f>
        <v xml:space="preserve">Астрицкий Леонид Алиевич, Руководитель службы эксплуатации зданий и сооружений, </v>
      </c>
      <c r="D26" s="16" t="str">
        <f>CONCATENATE(Общая!P24)</f>
        <v xml:space="preserve">04.12.2020 удовл.,  IV до и выше  1000 В </v>
      </c>
      <c r="E26" s="16" t="str">
        <f>CONCATENATE(TEXT(Общая!U24,"ДД.ММ.ГГГГ"),", ",Общая!N24)</f>
        <v>22.12.2021, очередная</v>
      </c>
      <c r="F26" s="33"/>
      <c r="G26" s="33"/>
      <c r="H26" s="33"/>
    </row>
    <row r="27" spans="2:8" ht="50.1" customHeight="1" x14ac:dyDescent="0.25">
      <c r="B27" s="33">
        <v>23</v>
      </c>
      <c r="C27" s="31" t="str">
        <f>CONCATENATE(Общая!H25," ",Общая!I25," ",Общая!J25,", ",Общая!L25,", ",Общая!M25)</f>
        <v xml:space="preserve">Широков  Роман Борисович, Главный инженер-электромеханик, </v>
      </c>
      <c r="D27" s="16" t="str">
        <f>CONCATENATE(Общая!P25)</f>
        <v xml:space="preserve">02.12.2020 удовл., V до и выше  1000 В </v>
      </c>
      <c r="E27" s="16" t="str">
        <f>CONCATENATE(TEXT(Общая!U25,"ДД.ММ.ГГГГ"),", ",Общая!N25)</f>
        <v>22.12.2021, очередная</v>
      </c>
      <c r="F27" s="33"/>
      <c r="G27" s="33"/>
      <c r="H27" s="33"/>
    </row>
    <row r="28" spans="2:8" ht="50.1" customHeight="1" x14ac:dyDescent="0.25">
      <c r="B28" s="33">
        <v>24</v>
      </c>
      <c r="C28" s="31" t="str">
        <f>CONCATENATE(Общая!H26," ",Общая!I26," ",Общая!J26,", ",Общая!L26,", ",Общая!M26)</f>
        <v xml:space="preserve">Веснин Алексей Дмитриевич, Инженер КИПиА, </v>
      </c>
      <c r="D28" s="16" t="str">
        <f>CONCATENATE(Общая!P26)</f>
        <v xml:space="preserve">02.12.2020 удовл., V до и выше  1000 В </v>
      </c>
      <c r="E28" s="16" t="str">
        <f>CONCATENATE(TEXT(Общая!U26,"ДД.ММ.ГГГГ"),", ",Общая!N26)</f>
        <v>22.12.2021, очередная</v>
      </c>
      <c r="F28" s="33"/>
      <c r="G28" s="33"/>
      <c r="H28" s="33"/>
    </row>
    <row r="29" spans="2:8" ht="50.1" customHeight="1" x14ac:dyDescent="0.25">
      <c r="B29" s="33">
        <v>25</v>
      </c>
      <c r="C29" s="31" t="str">
        <f>CONCATENATE(Общая!H27," ",Общая!I27," ",Общая!J27,", ",Общая!L27,", ",Общая!M27)</f>
        <v xml:space="preserve">Емельянов  Андрей Константинович, Начальник котельной и очистных сооружений, </v>
      </c>
      <c r="D29" s="16" t="str">
        <f>CONCATENATE(Общая!P27)</f>
        <v xml:space="preserve">02.12.2020 удовл.,  IV до 1000 В </v>
      </c>
      <c r="E29" s="16" t="str">
        <f>CONCATENATE(TEXT(Общая!U27,"ДД.ММ.ГГГГ"),", ",Общая!N27)</f>
        <v>22.12.2021, очередная</v>
      </c>
      <c r="F29" s="33"/>
      <c r="G29" s="33"/>
      <c r="H29" s="33"/>
    </row>
    <row r="30" spans="2:8" ht="50.1" customHeight="1" x14ac:dyDescent="0.25">
      <c r="B30" s="33">
        <v>26</v>
      </c>
      <c r="C30" s="31" t="str">
        <f>CONCATENATE(Общая!H28," ",Общая!I28," ",Общая!J28,", ",Общая!L28,", ",Общая!M28)</f>
        <v xml:space="preserve">Вебер Дмитрий Александрович, ведущий специалист по ОТ, </v>
      </c>
      <c r="D30" s="16" t="str">
        <f>CONCATENATE(Общая!P28)</f>
        <v xml:space="preserve">03.03.2020 удовл., V до и выше  1000 В </v>
      </c>
      <c r="E30" s="16" t="str">
        <f>CONCATENATE(TEXT(Общая!U28,"ДД.ММ.ГГГГ"),", ",Общая!N28)</f>
        <v>22.12.2021, внеочередная</v>
      </c>
      <c r="F30" s="33"/>
      <c r="G30" s="33"/>
      <c r="H30" s="33"/>
    </row>
    <row r="31" spans="2:8" ht="50.1" customHeight="1" x14ac:dyDescent="0.25">
      <c r="B31" s="33">
        <v>27</v>
      </c>
      <c r="C31" s="31" t="str">
        <f>CONCATENATE(Общая!H29," ",Общая!I29," ",Общая!J29,", ",Общая!L29,", ",Общая!M29)</f>
        <v xml:space="preserve">Михалёв Александр Александрович, главный инженер, </v>
      </c>
      <c r="D31" s="16" t="str">
        <f>CONCATENATE(Общая!P29)</f>
        <v xml:space="preserve">06.08.2020 удовл., V до и выше  1000 В </v>
      </c>
      <c r="E31" s="16" t="str">
        <f>CONCATENATE(TEXT(Общая!U29,"ДД.ММ.ГГГГ"),", ",Общая!N29)</f>
        <v>22.12.2021, внеочередная</v>
      </c>
      <c r="F31" s="33"/>
      <c r="G31" s="33"/>
      <c r="H31" s="33"/>
    </row>
    <row r="32" spans="2:8" ht="50.1" customHeight="1" x14ac:dyDescent="0.25">
      <c r="B32" s="33">
        <v>28</v>
      </c>
      <c r="C32" s="31" t="str">
        <f>CONCATENATE(Общая!H30," ",Общая!I30," ",Общая!J30,", ",Общая!L30,", ",Общая!M30)</f>
        <v xml:space="preserve">Михненков Александр Сергеевич, начальник участка, </v>
      </c>
      <c r="D32" s="16" t="str">
        <f>CONCATENATE(Общая!P30)</f>
        <v xml:space="preserve">01.02.2021 удовл., V до и выше  1000 В </v>
      </c>
      <c r="E32" s="16" t="str">
        <f>CONCATENATE(TEXT(Общая!U30,"ДД.ММ.ГГГГ"),", ",Общая!N30)</f>
        <v>22.12.2021, внеочередная</v>
      </c>
      <c r="F32" s="33"/>
      <c r="G32" s="33"/>
      <c r="H32" s="33"/>
    </row>
    <row r="33" spans="2:8" ht="50.1" customHeight="1" x14ac:dyDescent="0.25">
      <c r="B33" s="33">
        <v>29</v>
      </c>
      <c r="C33" s="31" t="str">
        <f>CONCATENATE(Общая!H31," ",Общая!I31," ",Общая!J31,", ",Общая!L31,", ",Общая!M31)</f>
        <v xml:space="preserve">Рябухин Роман Владиленович, начальник участка, </v>
      </c>
      <c r="D33" s="16" t="str">
        <f>CONCATENATE(Общая!P31)</f>
        <v>-</v>
      </c>
      <c r="E33" s="16" t="str">
        <f>CONCATENATE(TEXT(Общая!U31,"ДД.ММ.ГГГГ"),", ",Общая!N31)</f>
        <v>22.12.2021, первичная</v>
      </c>
      <c r="F33" s="33"/>
      <c r="G33" s="33"/>
      <c r="H33" s="33"/>
    </row>
    <row r="34" spans="2:8" ht="50.1" customHeight="1" x14ac:dyDescent="0.25">
      <c r="B34" s="33">
        <v>30</v>
      </c>
      <c r="C34" s="31" t="str">
        <f>CONCATENATE(Общая!H32," ",Общая!I32," ",Общая!J32,", ",Общая!L32,", ",Общая!M32)</f>
        <v xml:space="preserve">Москвин Андрей Владимирович, руководитель проектов, </v>
      </c>
      <c r="D34" s="16" t="str">
        <f>CONCATENATE(Общая!P32)</f>
        <v>-</v>
      </c>
      <c r="E34" s="16" t="str">
        <f>CONCATENATE(TEXT(Общая!U32,"ДД.ММ.ГГГГ"),", ",Общая!N32)</f>
        <v>22.12.2021, первичная</v>
      </c>
      <c r="F34" s="33"/>
      <c r="G34" s="33"/>
      <c r="H34" s="33"/>
    </row>
    <row r="35" spans="2:8" ht="50.1" customHeight="1" x14ac:dyDescent="0.25">
      <c r="B35" s="33">
        <v>31</v>
      </c>
      <c r="C35" s="31" t="str">
        <f>CONCATENATE(Общая!H33," ",Общая!I33," ",Общая!J33,", ",Общая!L33,", ",Общая!M33)</f>
        <v xml:space="preserve">Волков Максим Борисович, главный механик, </v>
      </c>
      <c r="D35" s="16" t="str">
        <f>CONCATENATE(Общая!P33)</f>
        <v>12.02.2021, удовл.,  III гр до 1000 В</v>
      </c>
      <c r="E35" s="16" t="str">
        <f>CONCATENATE(TEXT(Общая!U33,"ДД.ММ.ГГГГ"),", ",Общая!N33)</f>
        <v>22.12.2021, внеочередная</v>
      </c>
      <c r="F35" s="33"/>
      <c r="G35" s="33"/>
      <c r="H35" s="33"/>
    </row>
    <row r="36" spans="2:8" ht="50.1" customHeight="1" x14ac:dyDescent="0.25">
      <c r="B36" s="33">
        <v>32</v>
      </c>
      <c r="C36" s="31" t="str">
        <f>CONCATENATE(Общая!H34," ",Общая!I34," ",Общая!J34,", ",Общая!L34,", ",Общая!M34)</f>
        <v xml:space="preserve">Борейко Владимир Борисович, инженер-энергетик, </v>
      </c>
      <c r="D36" s="16" t="str">
        <f>CONCATENATE(Общая!P34)</f>
        <v xml:space="preserve">22.10.2020 удовл.,  IV до и выше  1000 В </v>
      </c>
      <c r="E36" s="16" t="str">
        <f>CONCATENATE(TEXT(Общая!U34,"ДД.ММ.ГГГГ"),", ",Общая!N34)</f>
        <v>22.12.2021, внеочередная</v>
      </c>
      <c r="F36" s="33"/>
      <c r="G36" s="33"/>
      <c r="H36" s="33"/>
    </row>
    <row r="37" spans="2:8" ht="50.1" customHeight="1" x14ac:dyDescent="0.25">
      <c r="B37" s="33">
        <v>33</v>
      </c>
      <c r="C37" s="31" t="str">
        <f>CONCATENATE(Общая!H35," ",Общая!I35," ",Общая!J35,", ",Общая!L35,", ",Общая!M35)</f>
        <v xml:space="preserve">Терентьев Александр Вениаминович, Главный инженер, </v>
      </c>
      <c r="D37" s="16" t="str">
        <f>CONCATENATE(Общая!P35)</f>
        <v xml:space="preserve">27.09.2021 удовл.,  IV до и 1000 В </v>
      </c>
      <c r="E37" s="16" t="str">
        <f>CONCATENATE(TEXT(Общая!U35,"ДД.ММ.ГГГГ"),", ",Общая!N35)</f>
        <v>22.12.2021, внеочередная</v>
      </c>
      <c r="F37" s="33"/>
      <c r="G37" s="33"/>
      <c r="H37" s="33"/>
    </row>
    <row r="38" spans="2:8" ht="50.1" customHeight="1" x14ac:dyDescent="0.25">
      <c r="B38" s="33">
        <v>34</v>
      </c>
      <c r="C38" s="31" t="str">
        <f>CONCATENATE(Общая!H36," ",Общая!I36," ",Общая!J36,", ",Общая!L36,", ",Общая!M36)</f>
        <v xml:space="preserve">Мочалов Константин Алексеевич, специалист по ОТ, </v>
      </c>
      <c r="D38" s="16" t="str">
        <f>CONCATENATE(Общая!P36)</f>
        <v/>
      </c>
      <c r="E38" s="16" t="str">
        <f>CONCATENATE(TEXT(Общая!U36,"ДД.ММ.ГГГГ"),", ",Общая!N36)</f>
        <v>22.12.2021, первичная</v>
      </c>
      <c r="F38" s="33"/>
      <c r="G38" s="33"/>
      <c r="H38" s="33"/>
    </row>
    <row r="39" spans="2:8" ht="50.1" customHeight="1" x14ac:dyDescent="0.25">
      <c r="B39" s="33">
        <v>35</v>
      </c>
      <c r="C39" s="31" t="str">
        <f>CONCATENATE(Общая!H37," ",Общая!I37," ",Общая!J37,", ",Общая!L37,", ",Общая!M37)</f>
        <v xml:space="preserve">Митрошкин Анатолий Александрович, заместитель директора по АХД , </v>
      </c>
      <c r="D39" s="16" t="str">
        <f>CONCATENATE(Общая!P37)</f>
        <v>20.11.2018, удовл.,  III гр до 1000 В</v>
      </c>
      <c r="E39" s="16" t="str">
        <f>CONCATENATE(TEXT(Общая!U37,"ДД.ММ.ГГГГ"),", ",Общая!N37)</f>
        <v>22.12.2021, внеочередная</v>
      </c>
      <c r="F39" s="33"/>
      <c r="G39" s="33"/>
      <c r="H39" s="33"/>
    </row>
    <row r="40" spans="2:8" ht="50.1" customHeight="1" x14ac:dyDescent="0.25">
      <c r="B40" s="33">
        <v>36</v>
      </c>
      <c r="C40" s="31" t="str">
        <f>CONCATENATE(Общая!H38," ",Общая!I38," ",Общая!J38,", ",Общая!L38,", ",Общая!M38)</f>
        <v xml:space="preserve">Фадеев Евгений Михайлович, Главный инженер, </v>
      </c>
      <c r="D40" s="16" t="str">
        <f>CONCATENATE(Общая!P38)</f>
        <v xml:space="preserve">03.12.2020 удовл., V до и выше  1000 В </v>
      </c>
      <c r="E40" s="16" t="str">
        <f>CONCATENATE(TEXT(Общая!U38,"ДД.ММ.ГГГГ"),", ",Общая!N38)</f>
        <v>22.12.2021, очередная</v>
      </c>
      <c r="F40" s="33"/>
      <c r="G40" s="33"/>
      <c r="H40" s="33"/>
    </row>
    <row r="41" spans="2:8" ht="50.1" customHeight="1" x14ac:dyDescent="0.25">
      <c r="B41" s="33">
        <v>37</v>
      </c>
      <c r="C41" s="31" t="str">
        <f>CONCATENATE(Общая!H39," ",Общая!I39," ",Общая!J39,", ",Общая!L39,", ",Общая!M39)</f>
        <v xml:space="preserve">Братчиков Алексей  Викторович, Наладчик производственного оборудования в пищевой промышленности , </v>
      </c>
      <c r="D41" s="16" t="str">
        <f>CONCATENATE(Общая!P39)</f>
        <v>03.12.2020, удовл.,  III гр до 1000 В</v>
      </c>
      <c r="E41" s="16" t="str">
        <f>CONCATENATE(TEXT(Общая!U39,"ДД.ММ.ГГГГ"),", ",Общая!N39)</f>
        <v>22.12.2021, очередная</v>
      </c>
      <c r="F41" s="33"/>
      <c r="G41" s="33"/>
      <c r="H41" s="33"/>
    </row>
    <row r="42" spans="2:8" ht="50.1" customHeight="1" x14ac:dyDescent="0.25">
      <c r="B42" s="33">
        <v>38</v>
      </c>
      <c r="C42" s="31" t="str">
        <f>CONCATENATE(Общая!H40," ",Общая!I40," ",Общая!J40,", ",Общая!L40,", ",Общая!M40)</f>
        <v>Голубев Андрей  Владимирович, электромонтёр, 17г.</v>
      </c>
      <c r="D42" s="16" t="str">
        <f>CONCATENATE(Общая!P40)</f>
        <v xml:space="preserve">03.12.2020 удовл.,  IV до и выше  1000 В </v>
      </c>
      <c r="E42" s="16" t="str">
        <f>CONCATENATE(TEXT(Общая!U40,"ДД.ММ.ГГГГ"),", ",Общая!N40)</f>
        <v>22.12.2021, очередная</v>
      </c>
      <c r="F42" s="33"/>
      <c r="G42" s="33"/>
      <c r="H42" s="33"/>
    </row>
    <row r="43" spans="2:8" ht="50.1" customHeight="1" x14ac:dyDescent="0.25">
      <c r="B43" s="33">
        <v>39</v>
      </c>
      <c r="C43" s="31" t="str">
        <f>CONCATENATE(Общая!H41," ",Общая!I41," ",Общая!J41,", ",Общая!L41,", ",Общая!M41)</f>
        <v xml:space="preserve">Новосельцев Алексей  Юрьевич, Водитель электропогрузчика, </v>
      </c>
      <c r="D43" s="16" t="str">
        <f>CONCATENATE(Общая!P41)</f>
        <v>03.12.2020, удовл.,  II гр до 1000 В</v>
      </c>
      <c r="E43" s="16" t="str">
        <f>CONCATENATE(TEXT(Общая!U41,"ДД.ММ.ГГГГ"),", ",Общая!N41)</f>
        <v>22.12.2021, очередная</v>
      </c>
      <c r="F43" s="33"/>
      <c r="G43" s="33"/>
      <c r="H43" s="33"/>
    </row>
    <row r="44" spans="2:8" ht="50.1" customHeight="1" x14ac:dyDescent="0.25">
      <c r="B44" s="33">
        <v>40</v>
      </c>
      <c r="C44" s="31" t="str">
        <f>CONCATENATE(Общая!H42," ",Общая!I42," ",Общая!J42,", ",Общая!L42,", ",Общая!M42)</f>
        <v xml:space="preserve">Буренин Виктор Валентинович, Главный инженер, </v>
      </c>
      <c r="D44" s="16" t="str">
        <f>CONCATENATE(Общая!P42)</f>
        <v xml:space="preserve">02.10.2020 удовл.,  IV до и выше  1000 В </v>
      </c>
      <c r="E44" s="16" t="str">
        <f>CONCATENATE(TEXT(Общая!U42,"ДД.ММ.ГГГГ"),", ",Общая!N42)</f>
        <v>22.12.2021, очередная</v>
      </c>
      <c r="F44" s="33"/>
      <c r="G44" s="33"/>
      <c r="H44" s="33"/>
    </row>
    <row r="45" spans="2:8" ht="50.1" customHeight="1" x14ac:dyDescent="0.25">
      <c r="B45" s="33">
        <v>41</v>
      </c>
      <c r="C45" s="31" t="str">
        <f>CONCATENATE(Общая!H43," ",Общая!I43," ",Общая!J43,", ",Общая!L43,", ",Общая!M43)</f>
        <v>Майоров Владислав Васильевич, мастер электромонтажного участка, нет</v>
      </c>
      <c r="D45" s="16" t="str">
        <f>CONCATENATE(Общая!P43)</f>
        <v xml:space="preserve">23.06.2021 удовл., V до и выше  1000 В </v>
      </c>
      <c r="E45" s="16" t="str">
        <f>CONCATENATE(TEXT(Общая!U43,"ДД.ММ.ГГГГ"),", ",Общая!N43)</f>
        <v>22.12.2021, внеочередная</v>
      </c>
      <c r="F45" s="33"/>
      <c r="G45" s="33"/>
      <c r="H45" s="33"/>
    </row>
    <row r="46" spans="2:8" ht="50.1" customHeight="1" x14ac:dyDescent="0.25">
      <c r="B46" s="33">
        <v>42</v>
      </c>
      <c r="C46" s="31" t="str">
        <f>CONCATENATE(Общая!H44," ",Общая!I44," ",Общая!J44,", ",Общая!L44,", ",Общая!M44)</f>
        <v xml:space="preserve">Зеленов Алексей Евгеньевич, Инженер электрик , 4 г. 6 м. </v>
      </c>
      <c r="D46" s="16" t="str">
        <f>CONCATENATE(Общая!P44)</f>
        <v xml:space="preserve">26.11.2021 неуд., V до и выше  1000 В </v>
      </c>
      <c r="E46" s="16" t="str">
        <f>CONCATENATE(TEXT(Общая!U44,"ДД.ММ.ГГГГ"),", ",Общая!N44)</f>
        <v>22.12.2021, внеочередная</v>
      </c>
      <c r="F46" s="33"/>
      <c r="G46" s="33"/>
      <c r="H46" s="33"/>
    </row>
    <row r="47" spans="2:8" ht="50.1" customHeight="1" x14ac:dyDescent="0.25">
      <c r="B47" s="33">
        <v>43</v>
      </c>
      <c r="C47" s="31" t="str">
        <f>CONCATENATE(Общая!H45," ",Общая!I45," ",Общая!J45,", ",Общая!L45,", ",Общая!M45)</f>
        <v>Петрухин Станислав Владимирович, Инженер технического отдела, 4 г.</v>
      </c>
      <c r="D47" s="16" t="str">
        <f>CONCATENATE(Общая!P45)</f>
        <v xml:space="preserve">02.10.2020 удовл.,  IV до и выше  1000 В </v>
      </c>
      <c r="E47" s="16" t="str">
        <f>CONCATENATE(TEXT(Общая!U45,"ДД.ММ.ГГГГ"),", ",Общая!N45)</f>
        <v>22.12.2021, очередная</v>
      </c>
      <c r="F47" s="33"/>
      <c r="G47" s="33"/>
      <c r="H47" s="33"/>
    </row>
    <row r="48" spans="2:8" ht="50.1" customHeight="1" x14ac:dyDescent="0.25">
      <c r="B48" s="33">
        <v>44</v>
      </c>
      <c r="C48" s="31" t="str">
        <f>CONCATENATE(Общая!H46," ",Общая!I46," ",Общая!J46,", ",Общая!L46,", ",Общая!M46)</f>
        <v xml:space="preserve">Зеленов Алексей Евгеньевич, Инженер электрик , 4 г. 6 м. </v>
      </c>
      <c r="D48" s="16" t="str">
        <f>CONCATENATE(Общая!P46)</f>
        <v xml:space="preserve">26.11.2021 неуд., V до и выше  1000 В </v>
      </c>
      <c r="E48" s="16" t="str">
        <f>CONCATENATE(TEXT(Общая!U46,"ДД.ММ.ГГГГ"),", ",Общая!N46)</f>
        <v>22.12.2021, внеочередная</v>
      </c>
      <c r="F48" s="33"/>
      <c r="G48" s="33"/>
      <c r="H48" s="33"/>
    </row>
    <row r="49" spans="2:8" ht="50.1" customHeight="1" x14ac:dyDescent="0.25">
      <c r="B49" s="33">
        <v>45</v>
      </c>
      <c r="C49" s="31" t="str">
        <f>CONCATENATE(Общая!H47," ",Общая!I47," ",Общая!J47,", ",Общая!L47,", ",Общая!M47)</f>
        <v>Шишкин Сергей Александрович, Главный Инженер, 9 г.</v>
      </c>
      <c r="D49" s="16" t="str">
        <f>CONCATENATE(Общая!P47)</f>
        <v xml:space="preserve">25.11.2020 удовл., V до и выше  1000 В </v>
      </c>
      <c r="E49" s="16" t="str">
        <f>CONCATENATE(TEXT(Общая!U47,"ДД.ММ.ГГГГ"),", ",Общая!N47)</f>
        <v>22.12.2021, очередная</v>
      </c>
      <c r="F49" s="33"/>
      <c r="G49" s="33"/>
      <c r="H49" s="33"/>
    </row>
    <row r="50" spans="2:8" ht="50.1" customHeight="1" x14ac:dyDescent="0.25">
      <c r="B50" s="33">
        <v>46</v>
      </c>
      <c r="C50" s="31" t="str">
        <f>CONCATENATE(Общая!H48," ",Общая!I48," ",Общая!J48,", ",Общая!L48,", ",Общая!M48)</f>
        <v>Шаталов Андрей Александрович, электромеханик, 11 г.</v>
      </c>
      <c r="D50" s="16" t="str">
        <f>CONCATENATE(Общая!P48)</f>
        <v xml:space="preserve">25.11.2020 удовл., V до и выше  1000 В </v>
      </c>
      <c r="E50" s="16" t="str">
        <f>CONCATENATE(TEXT(Общая!U48,"ДД.ММ.ГГГГ"),", ",Общая!N48)</f>
        <v>22.12.2021, очередная</v>
      </c>
      <c r="F50" s="33"/>
      <c r="G50" s="33"/>
      <c r="H50" s="33"/>
    </row>
    <row r="51" spans="2:8" ht="50.1" customHeight="1" x14ac:dyDescent="0.25">
      <c r="B51" s="33">
        <v>47</v>
      </c>
      <c r="C51" s="31" t="str">
        <f>CONCATENATE(Общая!H49," ",Общая!I49," ",Общая!J49,", ",Общая!L49,", ",Общая!M49)</f>
        <v>Конев Михаил Петрович, электромеханик, 8 г.</v>
      </c>
      <c r="D51" s="16" t="str">
        <f>CONCATENATE(Общая!P49)</f>
        <v xml:space="preserve">25.11.2020 удовл.,  IV до и выше  1000 В </v>
      </c>
      <c r="E51" s="16" t="str">
        <f>CONCATENATE(TEXT(Общая!U49,"ДД.ММ.ГГГГ"),", ",Общая!N49)</f>
        <v>22.12.2021, очередная</v>
      </c>
      <c r="F51" s="33"/>
      <c r="G51" s="33"/>
      <c r="H51" s="33"/>
    </row>
    <row r="52" spans="2:8" ht="50.1" customHeight="1" x14ac:dyDescent="0.25">
      <c r="B52" s="33">
        <v>48</v>
      </c>
      <c r="C52" s="31" t="str">
        <f>CONCATENATE(Общая!H50," ",Общая!I50," ",Общая!J50,", ",Общая!L50,", ",Общая!M50)</f>
        <v>Шишкин Сергей Александрович, Главный Инженер, 7 г.</v>
      </c>
      <c r="D52" s="16" t="str">
        <f>CONCATENATE(Общая!P50)</f>
        <v xml:space="preserve">25.11.2020 удовл., V до и выше  1000 В </v>
      </c>
      <c r="E52" s="16" t="str">
        <f>CONCATENATE(TEXT(Общая!U50,"ДД.ММ.ГГГГ"),", ",Общая!N50)</f>
        <v>22.12.2021, очередная</v>
      </c>
      <c r="F52" s="33"/>
      <c r="G52" s="33"/>
      <c r="H52" s="33"/>
    </row>
    <row r="53" spans="2:8" ht="50.1" customHeight="1" x14ac:dyDescent="0.25">
      <c r="B53" s="33">
        <v>49</v>
      </c>
      <c r="C53" s="31" t="str">
        <f>CONCATENATE(Общая!H51," ",Общая!I51," ",Общая!J51,", ",Общая!L51,", ",Общая!M51)</f>
        <v>Шаталов Андрей Александрович, электромеханик, 7 г.</v>
      </c>
      <c r="D53" s="16" t="str">
        <f>CONCATENATE(Общая!P51)</f>
        <v xml:space="preserve">25.11.2020 удовл., V до и выше  1000 В </v>
      </c>
      <c r="E53" s="16" t="str">
        <f>CONCATENATE(TEXT(Общая!U51,"ДД.ММ.ГГГГ"),", ",Общая!N51)</f>
        <v>22.12.2021, очередная</v>
      </c>
      <c r="F53" s="33"/>
      <c r="G53" s="33"/>
      <c r="H53" s="33"/>
    </row>
    <row r="54" spans="2:8" ht="50.1" customHeight="1" x14ac:dyDescent="0.25">
      <c r="B54" s="33">
        <v>50</v>
      </c>
      <c r="C54" s="31" t="str">
        <f>CONCATENATE(Общая!H52," ",Общая!I52," ",Общая!J52,", ",Общая!L52,", ",Общая!M52)</f>
        <v>Конев Михаил Петрович, электромеханик, 7 г.</v>
      </c>
      <c r="D54" s="16" t="str">
        <f>CONCATENATE(Общая!P52)</f>
        <v xml:space="preserve">25.11.2020 удовл.,  IV до и выше  1000 В </v>
      </c>
      <c r="E54" s="16" t="str">
        <f>CONCATENATE(TEXT(Общая!U52,"ДД.ММ.ГГГГ"),", ",Общая!N52)</f>
        <v>22.12.2021, очередная</v>
      </c>
      <c r="F54" s="33"/>
      <c r="G54" s="33"/>
      <c r="H54" s="33"/>
    </row>
    <row r="55" spans="2:8" ht="50.1" customHeight="1" x14ac:dyDescent="0.25">
      <c r="B55" s="33">
        <v>51</v>
      </c>
      <c r="C55" s="31" t="str">
        <f>CONCATENATE(Общая!H53," ",Общая!I53," ",Общая!J53,", ",Общая!L53,", ",Общая!M53)</f>
        <v>Шаталов Андрей Александрович, электромеханик, 18 г.</v>
      </c>
      <c r="D55" s="16" t="str">
        <f>CONCATENATE(Общая!P53)</f>
        <v xml:space="preserve">25.11.2020 удовл., V до и выше  1000 В </v>
      </c>
      <c r="E55" s="16" t="str">
        <f>CONCATENATE(TEXT(Общая!U53,"ДД.ММ.ГГГГ"),", ",Общая!N53)</f>
        <v>22.12.2021, очередная</v>
      </c>
      <c r="F55" s="33"/>
      <c r="G55" s="33"/>
      <c r="H55" s="33"/>
    </row>
    <row r="56" spans="2:8" ht="50.1" customHeight="1" x14ac:dyDescent="0.25">
      <c r="B56" s="33">
        <v>52</v>
      </c>
      <c r="C56" s="31" t="str">
        <f>CONCATENATE(Общая!H54," ",Общая!I54," ",Общая!J54,", ",Общая!L54,", ",Общая!M54)</f>
        <v>Конев Михаил Петрович, электромеханик, 8 г.</v>
      </c>
      <c r="D56" s="16" t="str">
        <f>CONCATENATE(Общая!P54)</f>
        <v xml:space="preserve">25.11.2020 удовл.,  IV до и выше  1000 В </v>
      </c>
      <c r="E56" s="16" t="str">
        <f>CONCATENATE(TEXT(Общая!U54,"ДД.ММ.ГГГГ"),", ",Общая!N54)</f>
        <v>22.12.2021, очередная</v>
      </c>
      <c r="F56" s="33"/>
      <c r="G56" s="33"/>
      <c r="H56" s="33"/>
    </row>
    <row r="57" spans="2:8" ht="50.1" customHeight="1" x14ac:dyDescent="0.25">
      <c r="B57" s="33">
        <v>53</v>
      </c>
      <c r="C57" s="31" t="str">
        <f>CONCATENATE(Общая!H55," ",Общая!I55," ",Общая!J55,", ",Общая!L55,", ",Общая!M55)</f>
        <v>Шаталов Андрей Александрович, электромеханик, 3 г.</v>
      </c>
      <c r="D57" s="16" t="str">
        <f>CONCATENATE(Общая!P55)</f>
        <v xml:space="preserve">25.11.2020 удовл., V до и выше  1000 В </v>
      </c>
      <c r="E57" s="16" t="str">
        <f>CONCATENATE(TEXT(Общая!U55,"ДД.ММ.ГГГГ"),", ",Общая!N55)</f>
        <v>22.12.2021, очередная</v>
      </c>
      <c r="F57" s="33"/>
      <c r="G57" s="33"/>
      <c r="H57" s="33"/>
    </row>
    <row r="58" spans="2:8" ht="50.1" customHeight="1" x14ac:dyDescent="0.25">
      <c r="B58" s="33">
        <v>54</v>
      </c>
      <c r="C58" s="31" t="str">
        <f>CONCATENATE(Общая!H56," ",Общая!I56," ",Общая!J56,", ",Общая!L56,", ",Общая!M56)</f>
        <v>Конев Михаил Петрович, электромеханик, 3 г.</v>
      </c>
      <c r="D58" s="16" t="str">
        <f>CONCATENATE(Общая!P56)</f>
        <v xml:space="preserve">25.11.2020 удовл.,  IV до и выше  1000 В </v>
      </c>
      <c r="E58" s="16" t="str">
        <f>CONCATENATE(TEXT(Общая!U56,"ДД.ММ.ГГГГ"),", ",Общая!N56)</f>
        <v>22.12.2021, очередная</v>
      </c>
      <c r="F58" s="33"/>
      <c r="G58" s="33"/>
      <c r="H58" s="33"/>
    </row>
    <row r="59" spans="2:8" ht="50.1" customHeight="1" x14ac:dyDescent="0.25">
      <c r="B59" s="33">
        <v>55</v>
      </c>
      <c r="C59" s="31" t="str">
        <f>CONCATENATE(Общая!H57," ",Общая!I57," ",Общая!J57,", ",Общая!L57,", ",Общая!M57)</f>
        <v>Шишкин Сергей Александрович, Главный Инженер, 9 г.</v>
      </c>
      <c r="D59" s="16" t="str">
        <f>CONCATENATE(Общая!P57)</f>
        <v xml:space="preserve">25.11.2020 удовл., V до и выше  1000 В </v>
      </c>
      <c r="E59" s="16" t="str">
        <f>CONCATENATE(TEXT(Общая!U57,"ДД.ММ.ГГГГ"),", ",Общая!N57)</f>
        <v>22.12.2021, очередная</v>
      </c>
      <c r="F59" s="33"/>
      <c r="G59" s="33"/>
      <c r="H59" s="33"/>
    </row>
    <row r="60" spans="2:8" ht="50.1" customHeight="1" x14ac:dyDescent="0.25">
      <c r="B60" s="33">
        <v>56</v>
      </c>
      <c r="C60" s="31" t="str">
        <f>CONCATENATE(Общая!H58," ",Общая!I58," ",Общая!J58,", ",Общая!L58,", ",Общая!M58)</f>
        <v>Девиченский Сергей Юльевич, главный энергетик, 5 г. 5 м.</v>
      </c>
      <c r="D60" s="16" t="str">
        <f>CONCATENATE(Общая!P58)</f>
        <v xml:space="preserve">25.11.2020 удовл.,  IV до  1000 В </v>
      </c>
      <c r="E60" s="16" t="str">
        <f>CONCATENATE(TEXT(Общая!U58,"ДД.ММ.ГГГГ"),", ",Общая!N58)</f>
        <v>22.12.2021, очередная</v>
      </c>
      <c r="F60" s="33"/>
      <c r="G60" s="33"/>
      <c r="H60" s="33"/>
    </row>
    <row r="61" spans="2:8" ht="50.1" customHeight="1" x14ac:dyDescent="0.25">
      <c r="B61" s="33">
        <v>57</v>
      </c>
      <c r="C61" s="31" t="str">
        <f>CONCATENATE(Общая!H59," ",Общая!I59," ",Общая!J59,", ",Общая!L59,", ",Общая!M59)</f>
        <v>Моисеев Сергей Михайлович, начальник участка, 13 г.</v>
      </c>
      <c r="D61" s="16" t="str">
        <f>CONCATENATE(Общая!P59)</f>
        <v xml:space="preserve">25.11.2020 удовл.,  IV до  1000 В </v>
      </c>
      <c r="E61" s="16" t="str">
        <f>CONCATENATE(TEXT(Общая!U59,"ДД.ММ.ГГГГ"),", ",Общая!N59)</f>
        <v>22.12.2021, очередная</v>
      </c>
      <c r="F61" s="33"/>
      <c r="G61" s="33"/>
      <c r="H61" s="33"/>
    </row>
    <row r="62" spans="2:8" ht="50.1" customHeight="1" x14ac:dyDescent="0.25">
      <c r="B62" s="33">
        <v>58</v>
      </c>
      <c r="C62" s="31" t="str">
        <f>CONCATENATE(Общая!H60," ",Общая!I60," ",Общая!J60,", ",Общая!L60,", ",Общая!M60)</f>
        <v>Девиченский Сергей Юльевич, главный энергетик, 5 г. 5 м.</v>
      </c>
      <c r="D62" s="16" t="str">
        <f>CONCATENATE(Общая!P60)</f>
        <v xml:space="preserve">25.11.2020 удовл.,  IV до  1000 В </v>
      </c>
      <c r="E62" s="16" t="str">
        <f>CONCATENATE(TEXT(Общая!U60,"ДД.ММ.ГГГГ"),", ",Общая!N60)</f>
        <v>22.12.2021, очередная</v>
      </c>
      <c r="F62" s="33"/>
      <c r="G62" s="33"/>
      <c r="H62" s="33"/>
    </row>
    <row r="63" spans="2:8" ht="50.1" customHeight="1" x14ac:dyDescent="0.25">
      <c r="B63" s="33">
        <v>59</v>
      </c>
      <c r="C63" s="31" t="str">
        <f>CONCATENATE(Общая!H61," ",Общая!I61," ",Общая!J61,", ",Общая!L61,", ",Общая!M61)</f>
        <v>Хвостов Виталий  Валентинович, начальник участка, 9 г.</v>
      </c>
      <c r="D63" s="16" t="str">
        <f>CONCATENATE(Общая!P61)</f>
        <v xml:space="preserve">25.11.2020 удовл.,  IV до  1000 В </v>
      </c>
      <c r="E63" s="16" t="str">
        <f>CONCATENATE(TEXT(Общая!U61,"ДД.ММ.ГГГГ"),", ",Общая!N61)</f>
        <v>22.12.2021, очередная</v>
      </c>
      <c r="F63" s="33"/>
      <c r="G63" s="33"/>
      <c r="H63" s="33"/>
    </row>
    <row r="64" spans="2:8" ht="50.1" customHeight="1" x14ac:dyDescent="0.25">
      <c r="B64" s="33">
        <v>60</v>
      </c>
      <c r="C64" s="31" t="str">
        <f>CONCATENATE(Общая!H62," ",Общая!I62," ",Общая!J62,", ",Общая!L62,", ",Общая!M62)</f>
        <v>Волков Николай Иванович, начальник участка, 6 г.</v>
      </c>
      <c r="D64" s="16" t="str">
        <f>CONCATENATE(Общая!P62)</f>
        <v xml:space="preserve">25.11.2020 удовл.,  IV до  1000 В </v>
      </c>
      <c r="E64" s="16" t="str">
        <f>CONCATENATE(TEXT(Общая!U62,"ДД.ММ.ГГГГ"),", ",Общая!N62)</f>
        <v>22.12.2021, очередная</v>
      </c>
      <c r="F64" s="33"/>
      <c r="G64" s="33"/>
      <c r="H64" s="33"/>
    </row>
    <row r="65" spans="2:8" ht="50.1" customHeight="1" x14ac:dyDescent="0.25">
      <c r="B65" s="33">
        <v>61</v>
      </c>
      <c r="C65" s="31" t="str">
        <f>CONCATENATE(Общая!H63," ",Общая!I63," ",Общая!J63,", ",Общая!L63,", ",Общая!M63)</f>
        <v>Девиченский Сергей Юльевич, главный энергетик, 5 г. 5 м.</v>
      </c>
      <c r="D65" s="16" t="str">
        <f>CONCATENATE(Общая!P63)</f>
        <v xml:space="preserve">25.11.2020 удовл.,  IV до  1000 В </v>
      </c>
      <c r="E65" s="16" t="str">
        <f>CONCATENATE(TEXT(Общая!U63,"ДД.ММ.ГГГГ"),", ",Общая!N63)</f>
        <v>22.12.2021, очередная</v>
      </c>
      <c r="F65" s="33"/>
      <c r="G65" s="33"/>
      <c r="H65" s="33"/>
    </row>
    <row r="66" spans="2:8" ht="50.1" customHeight="1" x14ac:dyDescent="0.25">
      <c r="B66" s="33">
        <v>62</v>
      </c>
      <c r="C66" s="31" t="str">
        <f>CONCATENATE(Общая!H64," ",Общая!I64," ",Общая!J64,", ",Общая!L64,", ",Общая!M64)</f>
        <v>Краснов Александр Вячеславович, Зам. Главного инженера, 12 г.</v>
      </c>
      <c r="D66" s="16" t="str">
        <f>CONCATENATE(Общая!P64)</f>
        <v xml:space="preserve">26.11.2020 удовл.,  IV до  1000 В </v>
      </c>
      <c r="E66" s="16" t="str">
        <f>CONCATENATE(TEXT(Общая!U64,"ДД.ММ.ГГГГ"),", ",Общая!N64)</f>
        <v>22.12.2021, очередная</v>
      </c>
      <c r="F66" s="33"/>
      <c r="G66" s="33"/>
      <c r="H66" s="33"/>
    </row>
    <row r="67" spans="2:8" ht="50.1" customHeight="1" x14ac:dyDescent="0.25">
      <c r="B67" s="33">
        <v>63</v>
      </c>
      <c r="C67" s="31" t="str">
        <f>CONCATENATE(Общая!H65," ",Общая!I65," ",Общая!J65,", ",Общая!L65,", ",Общая!M65)</f>
        <v xml:space="preserve">Комаров Игорь  Вячеславович, главный инженер, </v>
      </c>
      <c r="D67" s="16" t="str">
        <f>CONCATENATE(Общая!P65)</f>
        <v xml:space="preserve">25.08.2021 хор., V до и выше  1000 В </v>
      </c>
      <c r="E67" s="16" t="str">
        <f>CONCATENATE(TEXT(Общая!U65,"ДД.ММ.ГГГГ"),", ",Общая!N65)</f>
        <v>22.12.2021, очередная</v>
      </c>
      <c r="F67" s="33"/>
      <c r="G67" s="33"/>
      <c r="H67" s="33"/>
    </row>
    <row r="68" spans="2:8" ht="50.1" customHeight="1" x14ac:dyDescent="0.25">
      <c r="B68" s="33">
        <v>64</v>
      </c>
      <c r="C68" s="31" t="str">
        <f>CONCATENATE(Общая!H66," ",Общая!I66," ",Общая!J66,", ",Общая!L66,", ",Общая!M66)</f>
        <v xml:space="preserve">Зубрицкий Сергей Александрович, начальник отдела оперативного, технологического и ситуационного отдела , </v>
      </c>
      <c r="D68" s="16" t="str">
        <f>CONCATENATE(Общая!P66)</f>
        <v xml:space="preserve">25.08.2021 отл., V до и выше  1000 В </v>
      </c>
      <c r="E68" s="16" t="str">
        <f>CONCATENATE(TEXT(Общая!U66,"ДД.ММ.ГГГГ"),", ",Общая!N66)</f>
        <v>22.12.2021, очередная</v>
      </c>
      <c r="F68" s="33"/>
      <c r="G68" s="33"/>
      <c r="H68" s="33"/>
    </row>
    <row r="69" spans="2:8" ht="50.1" customHeight="1" x14ac:dyDescent="0.25">
      <c r="B69" s="33">
        <v>65</v>
      </c>
      <c r="C69" s="31" t="str">
        <f>CONCATENATE(Общая!H67," ",Общая!I67," ",Общая!J67,", ",Общая!L67,", ",Общая!M67)</f>
        <v xml:space="preserve">Нестеренко Анатолий Андреевич, начальник отдела эксплуатации и ремонта , </v>
      </c>
      <c r="D69" s="16" t="str">
        <f>CONCATENATE(Общая!P67)</f>
        <v xml:space="preserve">25.08.2021 отл., V до и выше  1000 В </v>
      </c>
      <c r="E69" s="16" t="str">
        <f>CONCATENATE(TEXT(Общая!U67,"ДД.ММ.ГГГГ"),", ",Общая!N67)</f>
        <v>22.12.2021, очередная</v>
      </c>
      <c r="F69" s="33"/>
      <c r="G69" s="33"/>
      <c r="H69" s="33"/>
    </row>
    <row r="70" spans="2:8" ht="50.1" customHeight="1" x14ac:dyDescent="0.25">
      <c r="B70" s="33">
        <v>66</v>
      </c>
      <c r="C70" s="31" t="str">
        <f>CONCATENATE(Общая!H68," ",Общая!I68," ",Общая!J68,", ",Общая!L68,", ",Общая!M68)</f>
        <v xml:space="preserve">Филатов Сергей Анатольевич, Начальник участка электротехнологического оборудования , </v>
      </c>
      <c r="D70" s="16" t="str">
        <f>CONCATENATE(Общая!P68)</f>
        <v xml:space="preserve">25.08.2021 отл., V до и выше  1000 В </v>
      </c>
      <c r="E70" s="16" t="str">
        <f>CONCATENATE(TEXT(Общая!U68,"ДД.ММ.ГГГГ"),", ",Общая!N68)</f>
        <v>22.12.2021, внеочередная</v>
      </c>
      <c r="F70" s="33"/>
      <c r="G70" s="33"/>
      <c r="H70" s="33"/>
    </row>
    <row r="71" spans="2:8" ht="50.1" customHeight="1" x14ac:dyDescent="0.25">
      <c r="B71" s="33">
        <v>67</v>
      </c>
      <c r="C71" s="31" t="str">
        <f>CONCATENATE(Общая!H69," ",Общая!I69," ",Общая!J69,", ",Общая!L69,", ",Общая!M69)</f>
        <v xml:space="preserve">Иванова Светлана Алексеевна, специалист по ОТ, </v>
      </c>
      <c r="D71" s="16" t="str">
        <f>CONCATENATE(Общая!P69)</f>
        <v xml:space="preserve">25.08.2021 отл., V до и выше  1000 В </v>
      </c>
      <c r="E71" s="16" t="str">
        <f>CONCATENATE(TEXT(Общая!U69,"ДД.ММ.ГГГГ"),", ",Общая!N69)</f>
        <v>22.12.2021, очередная</v>
      </c>
      <c r="F71" s="33"/>
      <c r="G71" s="33"/>
      <c r="H71" s="33"/>
    </row>
    <row r="72" spans="2:8" ht="50.1" customHeight="1" x14ac:dyDescent="0.25">
      <c r="B72" s="33">
        <v>68</v>
      </c>
      <c r="C72" s="31" t="str">
        <f>CONCATENATE(Общая!H70," ",Общая!I70," ",Общая!J70,", ",Общая!L70,", ",Общая!M70)</f>
        <v>Пожидаев  Вадим Викторович, заместитель директора по АХР, 2г. 2м</v>
      </c>
      <c r="D72" s="16" t="str">
        <f>CONCATENATE(Общая!P70)</f>
        <v>28.12.2021 удовл.</v>
      </c>
      <c r="E72" s="16" t="str">
        <f>CONCATENATE(TEXT(Общая!U70,"ДД.ММ.ГГГГ"),", ",Общая!N70)</f>
        <v>22.12.2021, очередная</v>
      </c>
      <c r="F72" s="33"/>
      <c r="G72" s="33"/>
      <c r="H72" s="33"/>
    </row>
    <row r="73" spans="2:8" ht="50.1" customHeight="1" x14ac:dyDescent="0.25">
      <c r="B73" s="33">
        <v>69</v>
      </c>
      <c r="C73" s="31" t="str">
        <f>CONCATENATE(Общая!H71," ",Общая!I71," ",Общая!J71,", ",Общая!L71,", ",Общая!M71)</f>
        <v>Романова Светлана Александровна, Заведующий хозяйством структурного подразделения дошкольных групп "Белочка", 13г.</v>
      </c>
      <c r="D73" s="16" t="str">
        <f>CONCATENATE(Общая!P71)</f>
        <v>28.12.2021 удовл.</v>
      </c>
      <c r="E73" s="16" t="str">
        <f>CONCATENATE(TEXT(Общая!U71,"ДД.ММ.ГГГГ"),", ",Общая!N71)</f>
        <v>22.12.2021, очередная</v>
      </c>
      <c r="F73" s="33"/>
      <c r="G73" s="33"/>
      <c r="H73" s="33"/>
    </row>
    <row r="74" spans="2:8" ht="50.1" customHeight="1" x14ac:dyDescent="0.25">
      <c r="B74" s="33">
        <v>70</v>
      </c>
      <c r="C74" s="31" t="str">
        <f>CONCATENATE(Общая!H72," ",Общая!I72," ",Общая!J72,", ",Общая!L72,", ",Общая!M72)</f>
        <v xml:space="preserve">Данилова Ольга Алексеевна , Старший воспитатель структурного подразделения дошкольных групп "Белочка", 5г. 10м. </v>
      </c>
      <c r="D74" s="16" t="str">
        <f>CONCATENATE(Общая!P72)</f>
        <v/>
      </c>
      <c r="E74" s="16" t="str">
        <f>CONCATENATE(TEXT(Общая!U72,"ДД.ММ.ГГГГ"),", ",Общая!N72)</f>
        <v>22.12.2021, первичная</v>
      </c>
      <c r="F74" s="33"/>
      <c r="G74" s="33"/>
      <c r="H74" s="33"/>
    </row>
    <row r="75" spans="2:8" ht="50.1" customHeight="1" x14ac:dyDescent="0.25">
      <c r="B75" s="33">
        <v>71</v>
      </c>
      <c r="C75" s="31" t="str">
        <f>CONCATENATE(Общая!H73," ",Общая!I73," ",Общая!J73,", ",Общая!L73,", ",Общая!M73)</f>
        <v>Ященко Виктор Николаевич, главный энергетик, 3г</v>
      </c>
      <c r="D75" s="16" t="str">
        <f>CONCATENATE(Общая!P73)</f>
        <v xml:space="preserve">28.10.2021 отл., V до и выше  1000 В </v>
      </c>
      <c r="E75" s="16" t="str">
        <f>CONCATENATE(TEXT(Общая!U73,"ДД.ММ.ГГГГ"),", ",Общая!N73)</f>
        <v>22.12.2021, очередная</v>
      </c>
      <c r="F75" s="33"/>
      <c r="G75" s="33"/>
      <c r="H75" s="33"/>
    </row>
    <row r="76" spans="2:8" ht="50.1" customHeight="1" x14ac:dyDescent="0.25">
      <c r="B76" s="33">
        <v>72</v>
      </c>
      <c r="C76" s="31" t="str">
        <f>CONCATENATE(Общая!H74," ",Общая!I74," ",Общая!J74,", ",Общая!L74,", ",Общая!M74)</f>
        <v>Ремизов Юрий Юрьевич, начальник ОПЭ, 11г.</v>
      </c>
      <c r="D76" s="16" t="str">
        <f>CONCATENATE(Общая!P74)</f>
        <v xml:space="preserve">11.12.2020 удовл.,  IV до  1000 В </v>
      </c>
      <c r="E76" s="16" t="str">
        <f>CONCATENATE(TEXT(Общая!U74,"ДД.ММ.ГГГГ"),", ",Общая!N74)</f>
        <v>22.12.2021, очередная</v>
      </c>
      <c r="F76" s="33"/>
      <c r="G76" s="33"/>
      <c r="H76" s="33"/>
    </row>
    <row r="77" spans="2:8" ht="50.1" customHeight="1" x14ac:dyDescent="0.25">
      <c r="B77" s="33">
        <v>73</v>
      </c>
      <c r="C77" s="31" t="str">
        <f>CONCATENATE(Общая!H75," ",Общая!I75," ",Общая!J75,", ",Общая!L75,", ",Общая!M75)</f>
        <v xml:space="preserve">Данилова Ольга Алексеевна, Старший воспитатель структурного подразделения дошкольных групп "Белочка", 5г. 10м. </v>
      </c>
      <c r="D77" s="16" t="str">
        <f>CONCATENATE(Общая!P75)</f>
        <v/>
      </c>
      <c r="E77" s="16" t="str">
        <f>CONCATENATE(TEXT(Общая!U75,"ДД.ММ.ГГГГ"),", ",Общая!N75)</f>
        <v>22.12.2021, первичная</v>
      </c>
      <c r="F77" s="33"/>
      <c r="G77" s="33"/>
      <c r="H77" s="33"/>
    </row>
    <row r="78" spans="2:8" ht="50.1" customHeight="1" x14ac:dyDescent="0.25">
      <c r="B78" s="33">
        <v>74</v>
      </c>
      <c r="C78" s="31" t="str">
        <f>CONCATENATE(Общая!H76," ",Общая!I76," ",Общая!J76,", ",Общая!L76,", ",Общая!M76)</f>
        <v>Пожидаев  Вадим  Викторович, заместитель директора по АХР, 2г. 2м</v>
      </c>
      <c r="D78" s="16" t="str">
        <f>CONCATENATE(Общая!P76)</f>
        <v>29.10.2020, удовл.,  II гр до 1000 В</v>
      </c>
      <c r="E78" s="16" t="str">
        <f>CONCATENATE(TEXT(Общая!U76,"ДД.ММ.ГГГГ"),", ",Общая!N76)</f>
        <v>22.12.2021, внеочередная</v>
      </c>
      <c r="F78" s="33"/>
      <c r="G78" s="33"/>
      <c r="H78" s="33"/>
    </row>
    <row r="79" spans="2:8" ht="50.1" customHeight="1" x14ac:dyDescent="0.25">
      <c r="B79" s="33">
        <v>75</v>
      </c>
      <c r="C79" s="31" t="str">
        <f>CONCATENATE(Общая!H77," ",Общая!I77," ",Общая!J77,", ",Общая!L77,", ",Общая!M77)</f>
        <v>Кушаев Евгений Рафикович, учитель технологии, 30г.</v>
      </c>
      <c r="D79" s="16" t="str">
        <f>CONCATENATE(Общая!P77)</f>
        <v xml:space="preserve">29.10.2020 удовл.,  IV до  1000 В </v>
      </c>
      <c r="E79" s="16" t="str">
        <f>CONCATENATE(TEXT(Общая!U77,"ДД.ММ.ГГГГ"),", ",Общая!N77)</f>
        <v>22.12.2021, очередная</v>
      </c>
      <c r="F79" s="33"/>
      <c r="G79" s="33"/>
      <c r="H79" s="33"/>
    </row>
    <row r="80" spans="2:8" ht="50.1" customHeight="1" x14ac:dyDescent="0.25">
      <c r="B80" s="33">
        <v>76</v>
      </c>
      <c r="C80" s="31" t="str">
        <f>CONCATENATE(Общая!H78," ",Общая!I78," ",Общая!J78,", ",Общая!L78,", ",Общая!M78)</f>
        <v>Самовдаренко Сергей Владимирович, начальник лаборатории, 6г.</v>
      </c>
      <c r="D80" s="16" t="str">
        <f>CONCATENATE(Общая!P78)</f>
        <v xml:space="preserve">17.03.2020 отл., V до и выше  1000 В </v>
      </c>
      <c r="E80" s="16" t="str">
        <f>CONCATENATE(TEXT(Общая!U78,"ДД.ММ.ГГГГ"),", ",Общая!N78)</f>
        <v>22.12.2021, внеочередная</v>
      </c>
      <c r="F80" s="33"/>
      <c r="G80" s="33"/>
      <c r="H80" s="33"/>
    </row>
    <row r="81" spans="2:8" ht="50.1" customHeight="1" x14ac:dyDescent="0.25">
      <c r="B81" s="33">
        <v>77</v>
      </c>
      <c r="C81" s="31" t="str">
        <f>CONCATENATE(Общая!H79," ",Общая!I79," ",Общая!J79,", ",Общая!L79,", ",Общая!M79)</f>
        <v>Леонтьев Анатолий Юрьевич, главный инженер, 7г.</v>
      </c>
      <c r="D81" s="16" t="str">
        <f>CONCATENATE(Общая!P79)</f>
        <v xml:space="preserve">17.03.2020 отл., V до и выше  1000 В </v>
      </c>
      <c r="E81" s="16" t="str">
        <f>CONCATENATE(TEXT(Общая!U79,"ДД.ММ.ГГГГ"),", ",Общая!N79)</f>
        <v>22.12.2021, внеочередная</v>
      </c>
      <c r="F81" s="33"/>
      <c r="G81" s="33"/>
      <c r="H81" s="33"/>
    </row>
    <row r="82" spans="2:8" ht="50.1" customHeight="1" x14ac:dyDescent="0.25">
      <c r="B82" s="33">
        <v>78</v>
      </c>
      <c r="C82" s="31" t="str">
        <f>CONCATENATE(Общая!H80," ",Общая!I80," ",Общая!J80,", ",Общая!L80,", ",Общая!M80)</f>
        <v>Елецкий Сергей Владимирович, Директор, 20г.</v>
      </c>
      <c r="D82" s="16" t="str">
        <f>CONCATENATE(Общая!P80)</f>
        <v>28.12.2020 удвл.,</v>
      </c>
      <c r="E82" s="16" t="str">
        <f>CONCATENATE(TEXT(Общая!U80,"ДД.ММ.ГГГГ"),", ",Общая!N80)</f>
        <v>22.12.2021, очередная</v>
      </c>
      <c r="F82" s="33"/>
      <c r="G82" s="33"/>
      <c r="H82" s="33"/>
    </row>
    <row r="83" spans="2:8" ht="50.1" customHeight="1" x14ac:dyDescent="0.25">
      <c r="B83" s="33">
        <v>79</v>
      </c>
      <c r="C83" s="31" t="str">
        <f>CONCATENATE(Общая!H81," ",Общая!I81," ",Общая!J81,", ",Общая!L81,", ",Общая!M81)</f>
        <v>Моисеева Инесса Геннадьевна, Инженер, 15г.</v>
      </c>
      <c r="D83" s="16" t="str">
        <f>CONCATENATE(Общая!P81)</f>
        <v>28.12.2020 удвл.,</v>
      </c>
      <c r="E83" s="16" t="str">
        <f>CONCATENATE(TEXT(Общая!U81,"ДД.ММ.ГГГГ"),", ",Общая!N81)</f>
        <v>22.12.2021, очередная</v>
      </c>
      <c r="F83" s="33"/>
      <c r="G83" s="33"/>
      <c r="H83" s="33"/>
    </row>
    <row r="84" spans="2:8" ht="50.1" customHeight="1" x14ac:dyDescent="0.25">
      <c r="B84" s="33">
        <v>80</v>
      </c>
      <c r="C84" s="31" t="str">
        <f>CONCATENATE(Общая!H82," ",Общая!I82," ",Общая!J82,", ",Общая!L82,", ",Общая!M82)</f>
        <v>Миронкина Ирина Владимировна, Эксперт, 1г.</v>
      </c>
      <c r="D84" s="16" t="str">
        <f>CONCATENATE(Общая!P82)</f>
        <v/>
      </c>
      <c r="E84" s="16" t="str">
        <f>CONCATENATE(TEXT(Общая!U82,"ДД.ММ.ГГГГ"),", ",Общая!N82)</f>
        <v>22.12.2021, первичная</v>
      </c>
      <c r="F84" s="33"/>
      <c r="G84" s="33"/>
      <c r="H84" s="33"/>
    </row>
    <row r="85" spans="2:8" ht="50.1" customHeight="1" x14ac:dyDescent="0.25">
      <c r="B85" s="33">
        <v>81</v>
      </c>
      <c r="C85" s="31" t="str">
        <f>CONCATENATE(Общая!H83," ",Общая!I83," ",Общая!J83,", ",Общая!L83,", ",Общая!M83)</f>
        <v>Милюков Виктор Викторович, Заместитель руководителя, 5м.</v>
      </c>
      <c r="D85" s="16" t="str">
        <f>CONCATENATE(Общая!P83)</f>
        <v/>
      </c>
      <c r="E85" s="16" t="str">
        <f>CONCATENATE(TEXT(Общая!U83,"ДД.ММ.ГГГГ"),", ",Общая!N83)</f>
        <v>22.12.2021, первичная</v>
      </c>
      <c r="F85" s="33"/>
      <c r="G85" s="33"/>
      <c r="H85" s="33"/>
    </row>
    <row r="86" spans="2:8" ht="50.1" customHeight="1" x14ac:dyDescent="0.25">
      <c r="B86" s="33">
        <v>82</v>
      </c>
      <c r="C86" s="31" t="str">
        <f>CONCATENATE(Общая!H84," ",Общая!I84," ",Общая!J84,", ",Общая!L84,", ",Общая!M84)</f>
        <v>Горбатова Ольга Александровна, специалист по ОТ, 8м.</v>
      </c>
      <c r="D86" s="16" t="str">
        <f>CONCATENATE(Общая!P84)</f>
        <v/>
      </c>
      <c r="E86" s="16" t="str">
        <f>CONCATENATE(TEXT(Общая!U84,"ДД.ММ.ГГГГ"),", ",Общая!N84)</f>
        <v>22.12.2021, первичная</v>
      </c>
      <c r="F86" s="33"/>
      <c r="G86" s="33"/>
      <c r="H86" s="33"/>
    </row>
    <row r="87" spans="2:8" ht="50.1" customHeight="1" x14ac:dyDescent="0.25">
      <c r="B87" s="33">
        <v>83</v>
      </c>
      <c r="C87" s="31" t="str">
        <f>CONCATENATE(Общая!H85," ",Общая!I85," ",Общая!J85,", ",Общая!L85,", ",Общая!M85)</f>
        <v>Метликин Андрей Юрьевич, главный инженер, 6г.</v>
      </c>
      <c r="D87" s="16" t="str">
        <f>CONCATENATE(Общая!P85)</f>
        <v xml:space="preserve">16.04.2020 удвл., V до и выше  1000 В </v>
      </c>
      <c r="E87" s="16" t="str">
        <f>CONCATENATE(TEXT(Общая!U85,"ДД.ММ.ГГГГ"),", ",Общая!N85)</f>
        <v>22.12.2021, очередная</v>
      </c>
      <c r="F87" s="33"/>
      <c r="G87" s="33"/>
      <c r="H87" s="33"/>
    </row>
    <row r="88" spans="2:8" ht="50.1" customHeight="1" x14ac:dyDescent="0.25">
      <c r="B88" s="33">
        <v>84</v>
      </c>
      <c r="C88" s="31" t="str">
        <f>CONCATENATE(Общая!H86," ",Общая!I86," ",Общая!J86,", ",Общая!L86,", ",Общая!M86)</f>
        <v xml:space="preserve">Демин Владимир  Михайлович, Начальник, 2г. </v>
      </c>
      <c r="D88" s="16" t="str">
        <f>CONCATENATE(Общая!P86)</f>
        <v xml:space="preserve">03.12.2020 удвл., V до и выше  1000 В </v>
      </c>
      <c r="E88" s="16" t="str">
        <f>CONCATENATE(TEXT(Общая!U86,"ДД.ММ.ГГГГ"),", ",Общая!N86)</f>
        <v>22.12.2021, очередная</v>
      </c>
      <c r="F88" s="33"/>
      <c r="G88" s="33"/>
      <c r="H88" s="33"/>
    </row>
    <row r="89" spans="2:8" ht="50.1" customHeight="1" x14ac:dyDescent="0.25">
      <c r="B89" s="33">
        <v>85</v>
      </c>
      <c r="C89" s="31" t="str">
        <f>CONCATENATE(Общая!H87," ",Общая!I87," ",Общая!J87,", ",Общая!L87,", ",Общая!M87)</f>
        <v>Костин Илья Владимирович, заместитель главного энергетика, 8м.</v>
      </c>
      <c r="D89" s="16" t="str">
        <f>CONCATENATE(Общая!P87)</f>
        <v xml:space="preserve">24.12.2020 удвл., V до и выше  1000 В </v>
      </c>
      <c r="E89" s="16" t="str">
        <f>CONCATENATE(TEXT(Общая!U87,"ДД.ММ.ГГГГ"),", ",Общая!N87)</f>
        <v>22.12.2021, внеочередная</v>
      </c>
      <c r="F89" s="33"/>
      <c r="G89" s="33"/>
      <c r="H89" s="33"/>
    </row>
    <row r="90" spans="2:8" ht="50.1" customHeight="1" x14ac:dyDescent="0.25">
      <c r="B90" s="33">
        <v>86</v>
      </c>
      <c r="C90" s="31" t="str">
        <f>CONCATENATE(Общая!H88," ",Общая!I88," ",Общая!J88,", ",Общая!L88,", ",Общая!M88)</f>
        <v>Папилин Николай Михайлович, главный инженер, 4г.</v>
      </c>
      <c r="D90" s="16" t="str">
        <f>CONCATENATE(Общая!P88)</f>
        <v xml:space="preserve">27.11.2020 удовл.,  IV до  1000 В </v>
      </c>
      <c r="E90" s="16" t="str">
        <f>CONCATENATE(TEXT(Общая!U88,"ДД.ММ.ГГГГ"),", ",Общая!N88)</f>
        <v>22.12.2021, очередная</v>
      </c>
      <c r="F90" s="33"/>
      <c r="G90" s="33"/>
      <c r="H90" s="33"/>
    </row>
    <row r="91" spans="2:8" ht="50.1" customHeight="1" x14ac:dyDescent="0.25">
      <c r="B91" s="33">
        <v>87</v>
      </c>
      <c r="C91" s="31" t="str">
        <f>CONCATENATE(Общая!H89," ",Общая!I89," ",Общая!J89,", ",Общая!L89,", ",Общая!M89)</f>
        <v>Осадчий Алексей Александрович, инженер-энергетик, 1г.</v>
      </c>
      <c r="D91" s="16" t="str">
        <f>CONCATENATE(Общая!P89)</f>
        <v xml:space="preserve">25.11.2020 удовл., V до и выше  1000 В </v>
      </c>
      <c r="E91" s="16" t="str">
        <f>CONCATENATE(TEXT(Общая!U89,"ДД.ММ.ГГГГ"),", ",Общая!N89)</f>
        <v>22.12.2021, очередная</v>
      </c>
      <c r="F91" s="33"/>
      <c r="G91" s="33"/>
      <c r="H91" s="33"/>
    </row>
    <row r="92" spans="2:8" ht="50.1" customHeight="1" x14ac:dyDescent="0.25">
      <c r="B92" s="33">
        <v>88</v>
      </c>
      <c r="C92" s="31" t="str">
        <f>CONCATENATE(Общая!H90," ",Общая!I90," ",Общая!J90,", ",Общая!L90,", ",Общая!M90)</f>
        <v>Коновалов Валерий Иванович, главный энергетик, 6г.</v>
      </c>
      <c r="D92" s="16" t="str">
        <f>CONCATENATE(Общая!P90)</f>
        <v xml:space="preserve">25.11.2020 удовл., V до и выше  1000 В </v>
      </c>
      <c r="E92" s="16" t="str">
        <f>CONCATENATE(TEXT(Общая!U90,"ДД.ММ.ГГГГ"),", ",Общая!N90)</f>
        <v>22.12.2021, очередная</v>
      </c>
      <c r="F92" s="33"/>
      <c r="G92" s="33"/>
      <c r="H92" s="33"/>
    </row>
    <row r="93" spans="2:8" ht="50.1" customHeight="1" x14ac:dyDescent="0.25">
      <c r="B93" s="33">
        <v>89</v>
      </c>
      <c r="C93" s="31" t="str">
        <f>CONCATENATE(Общая!H91," ",Общая!I91," ",Общая!J91,", ",Общая!L91,", ",Общая!M91)</f>
        <v>Зуев Владимир Петрович, инженер-энергетик, 2м</v>
      </c>
      <c r="D93" s="16" t="str">
        <f>CONCATENATE(Общая!P91)</f>
        <v xml:space="preserve">15.12.2020 удовл., V до и выше  1000 В </v>
      </c>
      <c r="E93" s="16" t="str">
        <f>CONCATENATE(TEXT(Общая!U91,"ДД.ММ.ГГГГ"),", ",Общая!N91)</f>
        <v>22.12.2021, очередная</v>
      </c>
      <c r="F93" s="33"/>
      <c r="G93" s="33"/>
      <c r="H93" s="33"/>
    </row>
    <row r="94" spans="2:8" ht="50.1" customHeight="1" x14ac:dyDescent="0.25">
      <c r="B94" s="33">
        <v>90</v>
      </c>
      <c r="C94" s="31" t="str">
        <f>CONCATENATE(Общая!H92," ",Общая!I92," ",Общая!J92,", ",Общая!L92,", ",Общая!M92)</f>
        <v xml:space="preserve">Красников Вадим Александрович, Электромонтажник по монтажу кабельных линий, </v>
      </c>
      <c r="D94" s="16" t="str">
        <f>CONCATENATE(Общая!P92)</f>
        <v xml:space="preserve">02.06.2021 удовл.,  IV до  1000 В </v>
      </c>
      <c r="E94" s="16" t="str">
        <f>CONCATENATE(TEXT(Общая!U92,"ДД.ММ.ГГГГ"),", ",Общая!N92)</f>
        <v>22.12.2021, внеочередная</v>
      </c>
      <c r="F94" s="33"/>
      <c r="G94" s="33"/>
      <c r="H94" s="33"/>
    </row>
    <row r="95" spans="2:8" ht="50.1" customHeight="1" x14ac:dyDescent="0.25">
      <c r="B95" s="33">
        <v>91</v>
      </c>
      <c r="C95" s="31" t="str">
        <f>CONCATENATE(Общая!H93," ",Общая!I93," ",Общая!J93,", ",Общая!L93,", ",Общая!M93)</f>
        <v xml:space="preserve">Дуденко  Роман Владимирович, заместитель главного энергетика, </v>
      </c>
      <c r="D95" s="16" t="str">
        <f>CONCATENATE(Общая!P93)</f>
        <v xml:space="preserve">27.11.2020 удовл., V до и выше  1000 В </v>
      </c>
      <c r="E95" s="16" t="str">
        <f>CONCATENATE(TEXT(Общая!U93,"ДД.ММ.ГГГГ"),", ",Общая!N93)</f>
        <v>22.12.2021, очередная</v>
      </c>
      <c r="F95" s="33"/>
      <c r="G95" s="33"/>
      <c r="H95" s="33"/>
    </row>
    <row r="96" spans="2:8" ht="50.1" customHeight="1" x14ac:dyDescent="0.25">
      <c r="B96" s="33">
        <v>92</v>
      </c>
      <c r="C96" s="31" t="str">
        <f>CONCATENATE(Общая!H94," ",Общая!I94," ",Общая!J94,", ",Общая!L94,", ",Общая!M94)</f>
        <v xml:space="preserve">Гудилов Сергей Александрович, инженер-энергетик, </v>
      </c>
      <c r="D96" s="16" t="str">
        <f>CONCATENATE(Общая!P94)</f>
        <v xml:space="preserve">27.11.2020 удовл., V до и выше  1000 В </v>
      </c>
      <c r="E96" s="16" t="str">
        <f>CONCATENATE(TEXT(Общая!U94,"ДД.ММ.ГГГГ"),", ",Общая!N94)</f>
        <v>22.12.2021, очередная</v>
      </c>
      <c r="F96" s="33"/>
      <c r="G96" s="33"/>
      <c r="H96" s="33"/>
    </row>
    <row r="97" spans="2:8" ht="50.1" customHeight="1" x14ac:dyDescent="0.25">
      <c r="B97" s="33">
        <v>93</v>
      </c>
      <c r="C97" s="31" t="str">
        <f>CONCATENATE(Общая!H95," ",Общая!I95," ",Общая!J95,", ",Общая!L95,", ",Общая!M95)</f>
        <v xml:space="preserve">Авилов Станислав Валерьевич, старший мастер, </v>
      </c>
      <c r="D97" s="16" t="str">
        <f>CONCATENATE(Общая!P95)</f>
        <v xml:space="preserve">27.11.2020 удовл., V до и выше  1000 В </v>
      </c>
      <c r="E97" s="16" t="str">
        <f>CONCATENATE(TEXT(Общая!U95,"ДД.ММ.ГГГГ"),", ",Общая!N95)</f>
        <v>22.12.2021, очередная</v>
      </c>
      <c r="F97" s="33"/>
      <c r="G97" s="33"/>
      <c r="H97" s="33"/>
    </row>
    <row r="98" spans="2:8" ht="50.1" customHeight="1" x14ac:dyDescent="0.25">
      <c r="B98" s="33">
        <v>94</v>
      </c>
      <c r="C98" s="31" t="str">
        <f>CONCATENATE(Общая!H96," ",Общая!I96," ",Общая!J96,", ",Общая!L96,", ",Общая!M96)</f>
        <v xml:space="preserve">Агапов Виктор Иванович, Заместитель начальника цеха , </v>
      </c>
      <c r="D98" s="16" t="str">
        <f>CONCATENATE(Общая!P96)</f>
        <v xml:space="preserve">27.11.2020 удовл., V до и выше  1000 В </v>
      </c>
      <c r="E98" s="16" t="str">
        <f>CONCATENATE(TEXT(Общая!U96,"ДД.ММ.ГГГГ"),", ",Общая!N96)</f>
        <v>22.12.2021, очередная</v>
      </c>
      <c r="F98" s="33"/>
      <c r="G98" s="33"/>
      <c r="H98" s="33"/>
    </row>
    <row r="99" spans="2:8" ht="50.1" customHeight="1" x14ac:dyDescent="0.25">
      <c r="B99" s="33">
        <v>95</v>
      </c>
      <c r="C99" s="49" t="str">
        <f>CONCATENATE(Общая!H97," ",Общая!I97," ",Общая!J97,", ",Общая!L97,", ",Общая!M97)</f>
        <v xml:space="preserve">Порошков Сергей Анатольевич, Главный энергетик - начальник отдела главного энергетика, </v>
      </c>
      <c r="D99" s="16" t="str">
        <f>CONCATENATE(Общая!P97)</f>
        <v xml:space="preserve">27.11.2020 удовл., V до и выше  1000 В </v>
      </c>
      <c r="E99" s="16" t="str">
        <f>CONCATENATE(TEXT(Общая!U97,"ДД.ММ.ГГГГ"),", ",Общая!N97)</f>
        <v>22.12.2021, очередная</v>
      </c>
      <c r="F99" s="33"/>
      <c r="G99" s="33"/>
      <c r="H99" s="33"/>
    </row>
    <row r="100" spans="2:8" ht="50.1" customHeight="1" x14ac:dyDescent="0.25">
      <c r="B100" s="33">
        <v>96</v>
      </c>
      <c r="C100" s="31" t="str">
        <f>CONCATENATE(Общая!H98," ",Общая!I98," ",Общая!J98,", ",Общая!L98,", ",Общая!M98)</f>
        <v xml:space="preserve">Нигаметзянова Наталья Юрьевна, Начальник отдела по охране труда и техники безопасности , </v>
      </c>
      <c r="D100" s="16" t="str">
        <f>CONCATENATE(Общая!P98)</f>
        <v xml:space="preserve">27.11.2020 удовл.,  IV до  1000 В </v>
      </c>
      <c r="E100" s="16" t="str">
        <f>CONCATENATE(TEXT(Общая!U98,"ДД.ММ.ГГГГ"),", ",Общая!N98)</f>
        <v>22.12.2021, очередная</v>
      </c>
      <c r="F100" s="33"/>
      <c r="G100" s="33"/>
      <c r="H100" s="33"/>
    </row>
    <row r="101" spans="2:8" ht="50.1" customHeight="1" x14ac:dyDescent="0.25">
      <c r="B101" s="33">
        <v>97</v>
      </c>
      <c r="C101" s="31" t="str">
        <f>CONCATENATE(Общая!H99," ",Общая!I99," ",Общая!J99,", ",Общая!L99,", ",Общая!M99)</f>
        <v>Давыдов Андрей Сергеевич, главный механик, 2г.</v>
      </c>
      <c r="D101" s="16" t="str">
        <f>CONCATENATE(Общая!P99)</f>
        <v>20.11.2018, удовл.,  III гр до 1000 В</v>
      </c>
      <c r="E101" s="16" t="str">
        <f>CONCATENATE(TEXT(Общая!U99,"ДД.ММ.ГГГГ"),", ",Общая!N99)</f>
        <v>22.12.2021, внеочередная</v>
      </c>
      <c r="F101" s="33"/>
      <c r="G101" s="33"/>
      <c r="H101" s="33"/>
    </row>
    <row r="102" spans="2:8" ht="50.1" customHeight="1" x14ac:dyDescent="0.25">
      <c r="B102" s="33">
        <v>98</v>
      </c>
      <c r="C102" s="31" t="str">
        <f>CONCATENATE(Общая!H100," ",Общая!I100," ",Общая!J100,", ",Общая!L100,", ",Общая!M100)</f>
        <v xml:space="preserve">Петухов Виталий  Константинович, инженер-энергетик, </v>
      </c>
      <c r="D102" s="16" t="str">
        <f>CONCATENATE(Общая!P100)</f>
        <v xml:space="preserve">26.11.2020 удовл.,  IV до  1000 В </v>
      </c>
      <c r="E102" s="16" t="str">
        <f>CONCATENATE(TEXT(Общая!U100,"ДД.ММ.ГГГГ"),", ",Общая!N100)</f>
        <v>22.12.2021, очередная</v>
      </c>
      <c r="F102" s="33"/>
      <c r="G102" s="33"/>
      <c r="H102" s="33"/>
    </row>
    <row r="103" spans="2:8" ht="50.1" customHeight="1" x14ac:dyDescent="0.25">
      <c r="B103" s="33">
        <v>99</v>
      </c>
      <c r="C103" s="31" t="str">
        <f>CONCATENATE(Общая!H101," ",Общая!I101," ",Общая!J101,", ",Общая!L101,", ",Общая!M101)</f>
        <v xml:space="preserve">Бигвава Альберт Николаевич, заместитель директора, </v>
      </c>
      <c r="D103" s="16" t="str">
        <f>CONCATENATE(Общая!P101)</f>
        <v>25.11.2020, удовл.,  II гр до 1000 В</v>
      </c>
      <c r="E103" s="16" t="str">
        <f>CONCATENATE(TEXT(Общая!U101,"ДД.ММ.ГГГГ"),", ",Общая!N101)</f>
        <v>22.12.2021, очередная</v>
      </c>
      <c r="F103" s="33"/>
      <c r="G103" s="33"/>
      <c r="H103" s="33"/>
    </row>
    <row r="104" spans="2:8" ht="50.1" customHeight="1" x14ac:dyDescent="0.25">
      <c r="B104" s="33">
        <v>100</v>
      </c>
      <c r="C104" s="31" t="str">
        <f>CONCATENATE(Общая!H102," ",Общая!I102," ",Общая!J102,", ",Общая!L102,", ",Общая!M102)</f>
        <v xml:space="preserve">Бородкин Антон Александрович, Главный энергетик, </v>
      </c>
      <c r="D104" s="16" t="str">
        <f>CONCATENATE(Общая!P102)</f>
        <v>10.09.2019, удовл.,  III гр до 1000 В</v>
      </c>
      <c r="E104" s="16" t="str">
        <f>CONCATENATE(TEXT(Общая!U102,"ДД.ММ.ГГГГ"),", ",Общая!N102)</f>
        <v>22.12.2021, внеочередная</v>
      </c>
      <c r="F104" s="33"/>
      <c r="G104" s="33"/>
      <c r="H104" s="33"/>
    </row>
    <row r="105" spans="2:8" s="14" customFormat="1" ht="20.25" x14ac:dyDescent="0.25"/>
    <row r="106" spans="2:8" s="14" customFormat="1" ht="20.25" x14ac:dyDescent="0.25">
      <c r="C106" s="15" t="s">
        <v>110</v>
      </c>
      <c r="D106" s="15"/>
    </row>
    <row r="107" spans="2:8" s="14" customFormat="1" ht="20.25" x14ac:dyDescent="0.25"/>
    <row r="108" spans="2:8" s="14" customFormat="1" ht="20.25" x14ac:dyDescent="0.25">
      <c r="C108" s="15"/>
    </row>
    <row r="109" spans="2:8" s="14" customFormat="1" ht="20.25" x14ac:dyDescent="0.25">
      <c r="C109" s="15" t="s">
        <v>106</v>
      </c>
      <c r="D109" s="50"/>
      <c r="E109" s="43" t="s">
        <v>108</v>
      </c>
      <c r="F109" s="44"/>
      <c r="G109" s="44"/>
      <c r="H109" s="44"/>
    </row>
    <row r="110" spans="2:8" s="14" customFormat="1" ht="20.25" x14ac:dyDescent="0.25">
      <c r="D110" s="50"/>
    </row>
    <row r="111" spans="2:8" s="14" customFormat="1" ht="20.25" x14ac:dyDescent="0.25">
      <c r="C111" s="15" t="s">
        <v>107</v>
      </c>
      <c r="D111" s="50"/>
      <c r="E111" s="43" t="s">
        <v>109</v>
      </c>
      <c r="F111" s="45"/>
      <c r="G111" s="44"/>
      <c r="H111" s="44"/>
    </row>
    <row r="112" spans="2:8" s="14" customFormat="1" ht="20.25" x14ac:dyDescent="0.25">
      <c r="D112" s="50"/>
    </row>
    <row r="113" spans="4:8" s="14" customFormat="1" ht="20.25" x14ac:dyDescent="0.25">
      <c r="D113" s="50"/>
      <c r="E113" s="43" t="s">
        <v>109</v>
      </c>
      <c r="F113" s="44"/>
      <c r="G113" s="44"/>
      <c r="H113" s="44"/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Общая</vt:lpstr>
      <vt:lpstr>на утверждение</vt:lpstr>
      <vt:lpstr>пропуск</vt:lpstr>
      <vt:lpstr>журнал.ртн</vt:lpstr>
      <vt:lpstr>журнал.ртн!Область_печати</vt:lpstr>
      <vt:lpstr>Общая!Область_печати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Шашлов Сергей Борисович</cp:lastModifiedBy>
  <cp:lastPrinted>2021-12-24T12:11:20Z</cp:lastPrinted>
  <dcterms:created xsi:type="dcterms:W3CDTF">2015-06-05T18:19:34Z</dcterms:created>
  <dcterms:modified xsi:type="dcterms:W3CDTF">2021-12-27T11:44:13Z</dcterms:modified>
</cp:coreProperties>
</file>